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documents\dms\clef dms jp 2020\Dossier pédagogique\"/>
    </mc:Choice>
  </mc:AlternateContent>
  <xr:revisionPtr revIDLastSave="0" documentId="13_ncr:1_{123617F6-CB0D-476F-A038-6A78F1C5542F}" xr6:coauthVersionLast="45" xr6:coauthVersionMax="45" xr10:uidLastSave="{00000000-0000-0000-0000-000000000000}"/>
  <bookViews>
    <workbookView xWindow="-120" yWindow="-120" windowWidth="29040" windowHeight="15840" tabRatio="799" activeTab="9" xr2:uid="{00000000-000D-0000-FFFF-FFFF00000000}"/>
  </bookViews>
  <sheets>
    <sheet name="Matrice AP1" sheetId="10" r:id="rId1"/>
    <sheet name="Matrice AP2" sheetId="13" r:id="rId2"/>
    <sheet name="Matrice AP3" sheetId="14" r:id="rId3"/>
    <sheet name="Matrice AP4" sheetId="15" r:id="rId4"/>
    <sheet name="Matrice AP5" sheetId="16" r:id="rId5"/>
    <sheet name="Matrice AP6" sheetId="20" r:id="rId6"/>
    <sheet name="Matrice AP7" sheetId="19" r:id="rId7"/>
    <sheet name="Matrice AP8" sheetId="18" r:id="rId8"/>
    <sheet name="Graphe des taches" sheetId="11" r:id="rId9"/>
    <sheet name="Graphe des compétences" sheetId="12" r:id="rId10"/>
    <sheet name="PLAN DE FORMATION" sheetId="17" r:id="rId11"/>
  </sheets>
  <definedNames>
    <definedName name="_xlnm.Print_Area" localSheetId="0">'Matrice AP1'!$A$1:$W$39</definedName>
    <definedName name="_xlnm.Print_Area" localSheetId="1">'Matrice AP2'!$A$1:$W$39</definedName>
    <definedName name="_xlnm.Print_Area" localSheetId="2">'Matrice AP3'!$A$1:$W$39</definedName>
    <definedName name="_xlnm.Print_Area" localSheetId="3">'Matrice AP4'!$A$1:$W$39</definedName>
    <definedName name="_xlnm.Print_Area" localSheetId="4">'Matrice AP5'!$A$1:$W$39</definedName>
    <definedName name="_xlnm.Print_Area" localSheetId="5">'Matrice AP6'!$A$1:$W$39</definedName>
    <definedName name="_xlnm.Print_Area" localSheetId="6">'Matrice AP7'!$A$1:$W$39</definedName>
    <definedName name="_xlnm.Print_Area" localSheetId="7">'Matrice AP8'!$A$1:$W$39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2" l="1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U5" i="11" l="1"/>
  <c r="T5" i="11"/>
  <c r="X29" i="11"/>
  <c r="Y29" i="11"/>
  <c r="Z29" i="11"/>
  <c r="AA29" i="11"/>
  <c r="AB29" i="11"/>
  <c r="AC29" i="11"/>
  <c r="AD29" i="11"/>
  <c r="AE29" i="11"/>
  <c r="AE2" i="11"/>
  <c r="AE3" i="11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D2" i="11"/>
  <c r="AD3" i="11"/>
  <c r="AD4" i="11"/>
  <c r="AD5" i="11"/>
  <c r="AD6" i="11"/>
  <c r="AD7" i="11"/>
  <c r="AD8" i="11"/>
  <c r="AD9" i="11"/>
  <c r="AD10" i="11"/>
  <c r="AF10" i="11" s="1"/>
  <c r="AD11" i="11"/>
  <c r="AD12" i="11"/>
  <c r="AD13" i="11"/>
  <c r="AD14" i="11"/>
  <c r="AF14" i="11" s="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F26" i="11" s="1"/>
  <c r="AD27" i="11"/>
  <c r="AD28" i="11"/>
  <c r="AC2" i="11"/>
  <c r="AC3" i="11"/>
  <c r="AC4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B2" i="11"/>
  <c r="AB3" i="11"/>
  <c r="AB4" i="11"/>
  <c r="AB5" i="11"/>
  <c r="AB6" i="11"/>
  <c r="AB7" i="11"/>
  <c r="AB8" i="11"/>
  <c r="AB9" i="11"/>
  <c r="AB10" i="11"/>
  <c r="AB11" i="11"/>
  <c r="AB12" i="11"/>
  <c r="AF12" i="11" s="1"/>
  <c r="AB13" i="11"/>
  <c r="AF13" i="11" s="1"/>
  <c r="AB14" i="11"/>
  <c r="AB15" i="11"/>
  <c r="AB16" i="11"/>
  <c r="AB17" i="11"/>
  <c r="AB18" i="11"/>
  <c r="AF18" i="11" s="1"/>
  <c r="AB19" i="11"/>
  <c r="AB20" i="11"/>
  <c r="AB21" i="11"/>
  <c r="AB22" i="11"/>
  <c r="AB23" i="11"/>
  <c r="AB24" i="11"/>
  <c r="AB25" i="11"/>
  <c r="AB26" i="11"/>
  <c r="AB27" i="11"/>
  <c r="AB28" i="11"/>
  <c r="AF28" i="11" s="1"/>
  <c r="AA2" i="11"/>
  <c r="AA3" i="11"/>
  <c r="AA4" i="11"/>
  <c r="AA5" i="11"/>
  <c r="AA6" i="11"/>
  <c r="AA7" i="11"/>
  <c r="AA8" i="11"/>
  <c r="AA9" i="11"/>
  <c r="AF9" i="11" s="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F21" i="11" s="1"/>
  <c r="AA22" i="11"/>
  <c r="AA23" i="11"/>
  <c r="AA24" i="11"/>
  <c r="AA25" i="11"/>
  <c r="AF25" i="11" s="1"/>
  <c r="AA26" i="11"/>
  <c r="AA27" i="11"/>
  <c r="AA28" i="11"/>
  <c r="Z2" i="11"/>
  <c r="Z3" i="11"/>
  <c r="Z4" i="11"/>
  <c r="Z5" i="11"/>
  <c r="Z6" i="11"/>
  <c r="AF6" i="11" s="1"/>
  <c r="Z7" i="11"/>
  <c r="Z8" i="11"/>
  <c r="Z9" i="11"/>
  <c r="Z10" i="11"/>
  <c r="Z11" i="11"/>
  <c r="Z12" i="11"/>
  <c r="Z13" i="11"/>
  <c r="Z14" i="11"/>
  <c r="Z15" i="11"/>
  <c r="Z16" i="11"/>
  <c r="Z17" i="11"/>
  <c r="AF17" i="11" s="1"/>
  <c r="Z18" i="11"/>
  <c r="Z19" i="11"/>
  <c r="Z20" i="11"/>
  <c r="Z21" i="11"/>
  <c r="Z22" i="11"/>
  <c r="AF22" i="11" s="1"/>
  <c r="Z23" i="11"/>
  <c r="Z24" i="11"/>
  <c r="Z25" i="11"/>
  <c r="Z26" i="11"/>
  <c r="Z27" i="11"/>
  <c r="Z28" i="11"/>
  <c r="Y2" i="11"/>
  <c r="AF2" i="11" s="1"/>
  <c r="AH2" i="11" s="1"/>
  <c r="Y3" i="11"/>
  <c r="AF3" i="11" s="1"/>
  <c r="Y4" i="11"/>
  <c r="Y5" i="11"/>
  <c r="Y6" i="11"/>
  <c r="Y7" i="11"/>
  <c r="AF7" i="11" s="1"/>
  <c r="Y8" i="11"/>
  <c r="Y9" i="11"/>
  <c r="Y10" i="11"/>
  <c r="Y11" i="11"/>
  <c r="AF11" i="11" s="1"/>
  <c r="Y12" i="11"/>
  <c r="Y13" i="11"/>
  <c r="Y14" i="11"/>
  <c r="Y15" i="11"/>
  <c r="AF15" i="11" s="1"/>
  <c r="Y16" i="11"/>
  <c r="Y17" i="11"/>
  <c r="Y18" i="11"/>
  <c r="Y19" i="11"/>
  <c r="AF19" i="11" s="1"/>
  <c r="Y20" i="11"/>
  <c r="Y21" i="11"/>
  <c r="Y22" i="11"/>
  <c r="Y23" i="11"/>
  <c r="AF23" i="11" s="1"/>
  <c r="Y24" i="11"/>
  <c r="Y25" i="11"/>
  <c r="Y26" i="11"/>
  <c r="Y27" i="11"/>
  <c r="AF27" i="11" s="1"/>
  <c r="Y28" i="11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X2" i="11"/>
  <c r="X3" i="1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AG2" i="11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B52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W42" i="18"/>
  <c r="V42" i="18"/>
  <c r="R48" i="12" s="1"/>
  <c r="U42" i="18"/>
  <c r="T42" i="18"/>
  <c r="S42" i="18"/>
  <c r="R42" i="18"/>
  <c r="Q42" i="18"/>
  <c r="M48" i="12" s="1"/>
  <c r="P42" i="18"/>
  <c r="O42" i="18"/>
  <c r="N42" i="18"/>
  <c r="J48" i="12" s="1"/>
  <c r="M42" i="18"/>
  <c r="I48" i="12" s="1"/>
  <c r="L42" i="18"/>
  <c r="K42" i="18"/>
  <c r="J42" i="18"/>
  <c r="F48" i="12" s="1"/>
  <c r="I42" i="18"/>
  <c r="H42" i="18"/>
  <c r="G42" i="18"/>
  <c r="F42" i="18"/>
  <c r="B48" i="12" s="1"/>
  <c r="W41" i="18"/>
  <c r="W43" i="18" s="1"/>
  <c r="V41" i="18"/>
  <c r="V43" i="18" s="1"/>
  <c r="U41" i="18"/>
  <c r="U43" i="18" s="1"/>
  <c r="T41" i="18"/>
  <c r="T43" i="18" s="1"/>
  <c r="S41" i="18"/>
  <c r="S43" i="18" s="1"/>
  <c r="R41" i="18"/>
  <c r="R43" i="18" s="1"/>
  <c r="Q41" i="18"/>
  <c r="Q43" i="18" s="1"/>
  <c r="P41" i="18"/>
  <c r="P43" i="18" s="1"/>
  <c r="O41" i="18"/>
  <c r="O43" i="18" s="1"/>
  <c r="N41" i="18"/>
  <c r="N43" i="18" s="1"/>
  <c r="M41" i="18"/>
  <c r="M43" i="18" s="1"/>
  <c r="L41" i="18"/>
  <c r="L43" i="18" s="1"/>
  <c r="K41" i="18"/>
  <c r="K43" i="18" s="1"/>
  <c r="J41" i="18"/>
  <c r="J43" i="18" s="1"/>
  <c r="I41" i="18"/>
  <c r="I43" i="18" s="1"/>
  <c r="H41" i="18"/>
  <c r="H43" i="18" s="1"/>
  <c r="G41" i="18"/>
  <c r="G43" i="18" s="1"/>
  <c r="F41" i="18"/>
  <c r="F43" i="18" s="1"/>
  <c r="W42" i="19"/>
  <c r="V42" i="19"/>
  <c r="U42" i="19"/>
  <c r="Q47" i="12" s="1"/>
  <c r="T42" i="19"/>
  <c r="S42" i="19"/>
  <c r="R42" i="19"/>
  <c r="Q42" i="19"/>
  <c r="P42" i="19"/>
  <c r="O42" i="19"/>
  <c r="N42" i="19"/>
  <c r="M42" i="19"/>
  <c r="L42" i="19"/>
  <c r="K42" i="19"/>
  <c r="J42" i="19"/>
  <c r="F47" i="12" s="1"/>
  <c r="I42" i="19"/>
  <c r="E47" i="12" s="1"/>
  <c r="H42" i="19"/>
  <c r="G42" i="19"/>
  <c r="F42" i="19"/>
  <c r="B47" i="12" s="1"/>
  <c r="W41" i="19"/>
  <c r="W43" i="19" s="1"/>
  <c r="V41" i="19"/>
  <c r="V43" i="19" s="1"/>
  <c r="U41" i="19"/>
  <c r="U43" i="19" s="1"/>
  <c r="T41" i="19"/>
  <c r="T43" i="19" s="1"/>
  <c r="S41" i="19"/>
  <c r="S43" i="19" s="1"/>
  <c r="R41" i="19"/>
  <c r="R43" i="19" s="1"/>
  <c r="Q41" i="19"/>
  <c r="Q43" i="19" s="1"/>
  <c r="P41" i="19"/>
  <c r="P43" i="19" s="1"/>
  <c r="O41" i="19"/>
  <c r="O43" i="19" s="1"/>
  <c r="N41" i="19"/>
  <c r="N43" i="19" s="1"/>
  <c r="M41" i="19"/>
  <c r="M43" i="19" s="1"/>
  <c r="L41" i="19"/>
  <c r="L43" i="19" s="1"/>
  <c r="K41" i="19"/>
  <c r="K43" i="19" s="1"/>
  <c r="J41" i="19"/>
  <c r="J43" i="19" s="1"/>
  <c r="I41" i="19"/>
  <c r="I43" i="19" s="1"/>
  <c r="H41" i="19"/>
  <c r="H43" i="19" s="1"/>
  <c r="G41" i="19"/>
  <c r="G43" i="19" s="1"/>
  <c r="F41" i="19"/>
  <c r="F43" i="19" s="1"/>
  <c r="W42" i="20"/>
  <c r="V42" i="20"/>
  <c r="R46" i="12" s="1"/>
  <c r="U42" i="20"/>
  <c r="T42" i="20"/>
  <c r="S42" i="20"/>
  <c r="R42" i="20"/>
  <c r="N46" i="12" s="1"/>
  <c r="Q42" i="20"/>
  <c r="P42" i="20"/>
  <c r="O42" i="20"/>
  <c r="N42" i="20"/>
  <c r="J46" i="12" s="1"/>
  <c r="M42" i="20"/>
  <c r="L42" i="20"/>
  <c r="K42" i="20"/>
  <c r="J42" i="20"/>
  <c r="F46" i="12" s="1"/>
  <c r="I42" i="20"/>
  <c r="H42" i="20"/>
  <c r="G42" i="20"/>
  <c r="C46" i="12" s="1"/>
  <c r="F42" i="20"/>
  <c r="B46" i="12" s="1"/>
  <c r="W41" i="20"/>
  <c r="W43" i="20" s="1"/>
  <c r="V41" i="20"/>
  <c r="V43" i="20" s="1"/>
  <c r="U41" i="20"/>
  <c r="U43" i="20" s="1"/>
  <c r="T41" i="20"/>
  <c r="T43" i="20" s="1"/>
  <c r="S41" i="20"/>
  <c r="S43" i="20" s="1"/>
  <c r="R41" i="20"/>
  <c r="R43" i="20" s="1"/>
  <c r="Q41" i="20"/>
  <c r="Q43" i="20" s="1"/>
  <c r="P41" i="20"/>
  <c r="P43" i="20" s="1"/>
  <c r="O41" i="20"/>
  <c r="O43" i="20" s="1"/>
  <c r="N41" i="20"/>
  <c r="N43" i="20" s="1"/>
  <c r="M41" i="20"/>
  <c r="M43" i="20" s="1"/>
  <c r="L41" i="20"/>
  <c r="L43" i="20" s="1"/>
  <c r="K41" i="20"/>
  <c r="K43" i="20" s="1"/>
  <c r="J41" i="20"/>
  <c r="J43" i="20" s="1"/>
  <c r="I41" i="20"/>
  <c r="I43" i="20" s="1"/>
  <c r="H41" i="20"/>
  <c r="H43" i="20" s="1"/>
  <c r="G41" i="20"/>
  <c r="G43" i="20" s="1"/>
  <c r="F41" i="20"/>
  <c r="F43" i="20" s="1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W41" i="16"/>
  <c r="W43" i="16" s="1"/>
  <c r="V41" i="16"/>
  <c r="V43" i="16" s="1"/>
  <c r="U41" i="16"/>
  <c r="U43" i="16" s="1"/>
  <c r="T41" i="16"/>
  <c r="T43" i="16" s="1"/>
  <c r="S41" i="16"/>
  <c r="S43" i="16" s="1"/>
  <c r="R41" i="16"/>
  <c r="R43" i="16" s="1"/>
  <c r="Q41" i="16"/>
  <c r="Q43" i="16" s="1"/>
  <c r="P41" i="16"/>
  <c r="P43" i="16" s="1"/>
  <c r="O41" i="16"/>
  <c r="O43" i="16" s="1"/>
  <c r="N41" i="16"/>
  <c r="N43" i="16" s="1"/>
  <c r="M41" i="16"/>
  <c r="M43" i="16" s="1"/>
  <c r="L41" i="16"/>
  <c r="L43" i="16" s="1"/>
  <c r="K41" i="16"/>
  <c r="K43" i="16" s="1"/>
  <c r="J41" i="16"/>
  <c r="J43" i="16" s="1"/>
  <c r="I41" i="16"/>
  <c r="I43" i="16" s="1"/>
  <c r="H41" i="16"/>
  <c r="H43" i="16" s="1"/>
  <c r="G41" i="16"/>
  <c r="G43" i="16" s="1"/>
  <c r="F41" i="16"/>
  <c r="F43" i="16" s="1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W41" i="15"/>
  <c r="W43" i="15" s="1"/>
  <c r="V41" i="15"/>
  <c r="V43" i="15" s="1"/>
  <c r="U41" i="15"/>
  <c r="U43" i="15" s="1"/>
  <c r="T41" i="15"/>
  <c r="T43" i="15" s="1"/>
  <c r="S41" i="15"/>
  <c r="S43" i="15" s="1"/>
  <c r="R41" i="15"/>
  <c r="R43" i="15" s="1"/>
  <c r="Q41" i="15"/>
  <c r="Q43" i="15" s="1"/>
  <c r="P41" i="15"/>
  <c r="P43" i="15" s="1"/>
  <c r="O41" i="15"/>
  <c r="O43" i="15" s="1"/>
  <c r="N41" i="15"/>
  <c r="N43" i="15" s="1"/>
  <c r="M41" i="15"/>
  <c r="M43" i="15" s="1"/>
  <c r="L41" i="15"/>
  <c r="L43" i="15" s="1"/>
  <c r="K41" i="15"/>
  <c r="K43" i="15" s="1"/>
  <c r="J41" i="15"/>
  <c r="J43" i="15" s="1"/>
  <c r="I41" i="15"/>
  <c r="I43" i="15" s="1"/>
  <c r="H41" i="15"/>
  <c r="H43" i="15" s="1"/>
  <c r="G41" i="15"/>
  <c r="G43" i="15" s="1"/>
  <c r="F41" i="15"/>
  <c r="F43" i="15" s="1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W41" i="14"/>
  <c r="W43" i="14" s="1"/>
  <c r="V41" i="14"/>
  <c r="V43" i="14" s="1"/>
  <c r="U41" i="14"/>
  <c r="U43" i="14" s="1"/>
  <c r="T41" i="14"/>
  <c r="T43" i="14" s="1"/>
  <c r="S41" i="14"/>
  <c r="S43" i="14" s="1"/>
  <c r="R41" i="14"/>
  <c r="R43" i="14" s="1"/>
  <c r="Q41" i="14"/>
  <c r="Q43" i="14" s="1"/>
  <c r="P41" i="14"/>
  <c r="P43" i="14" s="1"/>
  <c r="O41" i="14"/>
  <c r="O43" i="14" s="1"/>
  <c r="N41" i="14"/>
  <c r="N43" i="14" s="1"/>
  <c r="M41" i="14"/>
  <c r="M43" i="14" s="1"/>
  <c r="L41" i="14"/>
  <c r="L43" i="14" s="1"/>
  <c r="K41" i="14"/>
  <c r="K43" i="14" s="1"/>
  <c r="J41" i="14"/>
  <c r="J43" i="14" s="1"/>
  <c r="I41" i="14"/>
  <c r="I43" i="14" s="1"/>
  <c r="H41" i="14"/>
  <c r="H43" i="14" s="1"/>
  <c r="G41" i="14"/>
  <c r="G43" i="14" s="1"/>
  <c r="F41" i="14"/>
  <c r="F43" i="14" s="1"/>
  <c r="W42" i="13"/>
  <c r="V42" i="13"/>
  <c r="R42" i="12" s="1"/>
  <c r="U42" i="13"/>
  <c r="Q42" i="12" s="1"/>
  <c r="T42" i="13"/>
  <c r="S42" i="13"/>
  <c r="R42" i="13"/>
  <c r="N42" i="12" s="1"/>
  <c r="Q42" i="13"/>
  <c r="P42" i="13"/>
  <c r="O42" i="13"/>
  <c r="N42" i="13"/>
  <c r="M42" i="13"/>
  <c r="L42" i="13"/>
  <c r="K42" i="13"/>
  <c r="G42" i="12" s="1"/>
  <c r="J42" i="13"/>
  <c r="F42" i="12" s="1"/>
  <c r="I42" i="13"/>
  <c r="E42" i="12" s="1"/>
  <c r="H42" i="13"/>
  <c r="G42" i="13"/>
  <c r="F42" i="13"/>
  <c r="B42" i="12" s="1"/>
  <c r="W41" i="13"/>
  <c r="W43" i="13" s="1"/>
  <c r="V41" i="13"/>
  <c r="V43" i="13" s="1"/>
  <c r="U41" i="13"/>
  <c r="U43" i="13" s="1"/>
  <c r="T41" i="13"/>
  <c r="T43" i="13" s="1"/>
  <c r="S41" i="13"/>
  <c r="S43" i="13" s="1"/>
  <c r="R41" i="13"/>
  <c r="R43" i="13" s="1"/>
  <c r="Q41" i="13"/>
  <c r="Q43" i="13" s="1"/>
  <c r="P41" i="13"/>
  <c r="P43" i="13" s="1"/>
  <c r="O41" i="13"/>
  <c r="O43" i="13" s="1"/>
  <c r="N41" i="13"/>
  <c r="N43" i="13" s="1"/>
  <c r="M41" i="13"/>
  <c r="M43" i="13" s="1"/>
  <c r="L41" i="13"/>
  <c r="L43" i="13" s="1"/>
  <c r="K41" i="13"/>
  <c r="K43" i="13" s="1"/>
  <c r="J41" i="13"/>
  <c r="J43" i="13" s="1"/>
  <c r="I41" i="13"/>
  <c r="I43" i="13" s="1"/>
  <c r="H41" i="13"/>
  <c r="H43" i="13" s="1"/>
  <c r="G41" i="13"/>
  <c r="G43" i="13" s="1"/>
  <c r="F41" i="13"/>
  <c r="F43" i="13" s="1"/>
  <c r="N48" i="12"/>
  <c r="R47" i="12"/>
  <c r="N47" i="12"/>
  <c r="J47" i="12"/>
  <c r="M42" i="12"/>
  <c r="I42" i="12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W41" i="10"/>
  <c r="W43" i="10" s="1"/>
  <c r="V41" i="10"/>
  <c r="V43" i="10" s="1"/>
  <c r="U41" i="10"/>
  <c r="U43" i="10" s="1"/>
  <c r="T41" i="10"/>
  <c r="T43" i="10" s="1"/>
  <c r="S41" i="10"/>
  <c r="S43" i="10" s="1"/>
  <c r="R41" i="10"/>
  <c r="R43" i="10" s="1"/>
  <c r="Q41" i="10"/>
  <c r="Q43" i="10" s="1"/>
  <c r="P41" i="10"/>
  <c r="P43" i="10" s="1"/>
  <c r="O41" i="10"/>
  <c r="O43" i="10" s="1"/>
  <c r="N41" i="10"/>
  <c r="N43" i="10" s="1"/>
  <c r="M41" i="10"/>
  <c r="M43" i="10" s="1"/>
  <c r="L41" i="10"/>
  <c r="L43" i="10" s="1"/>
  <c r="K41" i="10"/>
  <c r="K43" i="10" s="1"/>
  <c r="J41" i="10"/>
  <c r="J43" i="10" s="1"/>
  <c r="I41" i="10"/>
  <c r="I43" i="10" s="1"/>
  <c r="H41" i="10"/>
  <c r="H43" i="10" s="1"/>
  <c r="G41" i="10"/>
  <c r="G43" i="10" s="1"/>
  <c r="F41" i="10"/>
  <c r="F43" i="10" s="1"/>
  <c r="AF4" i="11"/>
  <c r="AF8" i="11"/>
  <c r="AF16" i="11"/>
  <c r="AF20" i="11"/>
  <c r="AF24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C42" i="12"/>
  <c r="D42" i="12"/>
  <c r="H42" i="12"/>
  <c r="J42" i="12"/>
  <c r="K42" i="12"/>
  <c r="L42" i="12"/>
  <c r="O42" i="12"/>
  <c r="P42" i="12"/>
  <c r="S42" i="12"/>
  <c r="C48" i="12"/>
  <c r="D48" i="12"/>
  <c r="E48" i="12"/>
  <c r="G48" i="12"/>
  <c r="H48" i="12"/>
  <c r="K48" i="12"/>
  <c r="L48" i="12"/>
  <c r="O48" i="12"/>
  <c r="P48" i="12"/>
  <c r="Q48" i="12"/>
  <c r="S48" i="12"/>
  <c r="C47" i="12"/>
  <c r="D47" i="12"/>
  <c r="G47" i="12"/>
  <c r="H47" i="12"/>
  <c r="I47" i="12"/>
  <c r="K47" i="12"/>
  <c r="L47" i="12"/>
  <c r="M47" i="12"/>
  <c r="O47" i="12"/>
  <c r="P47" i="12"/>
  <c r="S47" i="12"/>
  <c r="D46" i="12"/>
  <c r="E46" i="12"/>
  <c r="G46" i="12"/>
  <c r="H46" i="12"/>
  <c r="I46" i="12"/>
  <c r="K46" i="12"/>
  <c r="L46" i="12"/>
  <c r="M46" i="12"/>
  <c r="O46" i="12"/>
  <c r="P46" i="12"/>
  <c r="Q46" i="12"/>
  <c r="S46" i="12"/>
  <c r="Z39" i="20"/>
  <c r="AA39" i="20" s="1"/>
  <c r="Z38" i="20"/>
  <c r="AA38" i="20" s="1"/>
  <c r="Z37" i="20"/>
  <c r="AA37" i="20" s="1"/>
  <c r="Z36" i="20"/>
  <c r="AA36" i="20" s="1"/>
  <c r="Z35" i="20"/>
  <c r="AB35" i="20" s="1"/>
  <c r="AC35" i="20" s="1"/>
  <c r="Z34" i="20"/>
  <c r="AA34" i="20" s="1"/>
  <c r="Z33" i="20"/>
  <c r="AA33" i="20" s="1"/>
  <c r="Z32" i="20"/>
  <c r="AB32" i="20" s="1"/>
  <c r="AC32" i="20" s="1"/>
  <c r="Z31" i="20"/>
  <c r="AA31" i="20" s="1"/>
  <c r="Z30" i="20"/>
  <c r="AA30" i="20" s="1"/>
  <c r="Z29" i="20"/>
  <c r="AB29" i="20" s="1"/>
  <c r="AC29" i="20" s="1"/>
  <c r="Z28" i="20"/>
  <c r="AA28" i="20" s="1"/>
  <c r="Z27" i="20"/>
  <c r="AA27" i="20" s="1"/>
  <c r="Z26" i="20"/>
  <c r="AA26" i="20" s="1"/>
  <c r="Z25" i="20"/>
  <c r="AA25" i="20" s="1"/>
  <c r="Z24" i="20"/>
  <c r="AB24" i="20" s="1"/>
  <c r="AC24" i="20" s="1"/>
  <c r="Z23" i="20"/>
  <c r="AA23" i="20" s="1"/>
  <c r="Z22" i="20"/>
  <c r="AA22" i="20" s="1"/>
  <c r="Z21" i="20"/>
  <c r="AB21" i="20" s="1"/>
  <c r="AC21" i="20" s="1"/>
  <c r="Z20" i="20"/>
  <c r="AA20" i="20" s="1"/>
  <c r="Z19" i="20"/>
  <c r="AA19" i="20" s="1"/>
  <c r="Z18" i="20"/>
  <c r="AB18" i="20" s="1"/>
  <c r="AC18" i="20" s="1"/>
  <c r="Z17" i="20"/>
  <c r="AA17" i="20" s="1"/>
  <c r="AB16" i="20"/>
  <c r="AC16" i="20" s="1"/>
  <c r="Z16" i="20"/>
  <c r="AA16" i="20" s="1"/>
  <c r="Z15" i="20"/>
  <c r="AA15" i="20" s="1"/>
  <c r="Z14" i="20"/>
  <c r="AA14" i="20" s="1"/>
  <c r="Z13" i="20"/>
  <c r="AA13" i="20" s="1"/>
  <c r="Z12" i="20"/>
  <c r="AB12" i="20" s="1"/>
  <c r="AC12" i="20" s="1"/>
  <c r="Z39" i="19"/>
  <c r="AA39" i="19" s="1"/>
  <c r="Z38" i="19"/>
  <c r="AA38" i="19" s="1"/>
  <c r="Z37" i="19"/>
  <c r="AA37" i="19" s="1"/>
  <c r="Z36" i="19"/>
  <c r="AA36" i="19" s="1"/>
  <c r="Z35" i="19"/>
  <c r="AA35" i="19" s="1"/>
  <c r="Z34" i="19"/>
  <c r="AA34" i="19" s="1"/>
  <c r="Z33" i="19"/>
  <c r="AA33" i="19" s="1"/>
  <c r="Z32" i="19"/>
  <c r="AA32" i="19" s="1"/>
  <c r="Z31" i="19"/>
  <c r="AA31" i="19" s="1"/>
  <c r="Z30" i="19"/>
  <c r="AA30" i="19" s="1"/>
  <c r="Z29" i="19"/>
  <c r="AB29" i="19" s="1"/>
  <c r="AC29" i="19" s="1"/>
  <c r="Z28" i="19"/>
  <c r="AA28" i="19" s="1"/>
  <c r="Z27" i="19"/>
  <c r="AA27" i="19" s="1"/>
  <c r="Z26" i="19"/>
  <c r="AA26" i="19" s="1"/>
  <c r="Z25" i="19"/>
  <c r="AA25" i="19" s="1"/>
  <c r="Z24" i="19"/>
  <c r="AB24" i="19" s="1"/>
  <c r="AC24" i="19" s="1"/>
  <c r="Z23" i="19"/>
  <c r="AA23" i="19" s="1"/>
  <c r="Z22" i="19"/>
  <c r="AA22" i="19" s="1"/>
  <c r="Z21" i="19"/>
  <c r="AA21" i="19" s="1"/>
  <c r="Z20" i="19"/>
  <c r="AA20" i="19" s="1"/>
  <c r="Z19" i="19"/>
  <c r="AA19" i="19" s="1"/>
  <c r="Z18" i="19"/>
  <c r="AA18" i="19" s="1"/>
  <c r="Z17" i="19"/>
  <c r="AA17" i="19" s="1"/>
  <c r="AB16" i="19"/>
  <c r="AC16" i="19" s="1"/>
  <c r="Z16" i="19"/>
  <c r="AA16" i="19" s="1"/>
  <c r="Z15" i="19"/>
  <c r="AA15" i="19" s="1"/>
  <c r="Z14" i="19"/>
  <c r="AA14" i="19" s="1"/>
  <c r="Z13" i="19"/>
  <c r="AA13" i="19" s="1"/>
  <c r="Z12" i="19"/>
  <c r="AB12" i="19" s="1"/>
  <c r="AC12" i="19" s="1"/>
  <c r="Z39" i="18"/>
  <c r="AA39" i="18" s="1"/>
  <c r="Z38" i="18"/>
  <c r="AA38" i="18" s="1"/>
  <c r="Z37" i="18"/>
  <c r="AA37" i="18" s="1"/>
  <c r="Z36" i="18"/>
  <c r="AA36" i="18" s="1"/>
  <c r="Z35" i="18"/>
  <c r="AB35" i="18" s="1"/>
  <c r="AC35" i="18" s="1"/>
  <c r="Z34" i="18"/>
  <c r="AA34" i="18" s="1"/>
  <c r="Z33" i="18"/>
  <c r="AA33" i="18" s="1"/>
  <c r="Z32" i="18"/>
  <c r="AB32" i="18" s="1"/>
  <c r="AC32" i="18" s="1"/>
  <c r="Z31" i="18"/>
  <c r="AA31" i="18" s="1"/>
  <c r="Z30" i="18"/>
  <c r="AA30" i="18" s="1"/>
  <c r="Z29" i="18"/>
  <c r="AB29" i="18" s="1"/>
  <c r="AC29" i="18" s="1"/>
  <c r="Z28" i="18"/>
  <c r="AA28" i="18" s="1"/>
  <c r="Z27" i="18"/>
  <c r="AA27" i="18" s="1"/>
  <c r="Z26" i="18"/>
  <c r="AA26" i="18" s="1"/>
  <c r="Z25" i="18"/>
  <c r="AA25" i="18" s="1"/>
  <c r="Z24" i="18"/>
  <c r="AB24" i="18" s="1"/>
  <c r="AC24" i="18" s="1"/>
  <c r="Z23" i="18"/>
  <c r="AA23" i="18" s="1"/>
  <c r="Z22" i="18"/>
  <c r="AA22" i="18" s="1"/>
  <c r="Z21" i="18"/>
  <c r="AB21" i="18" s="1"/>
  <c r="AC21" i="18" s="1"/>
  <c r="Z20" i="18"/>
  <c r="AA20" i="18" s="1"/>
  <c r="Z19" i="18"/>
  <c r="AA19" i="18" s="1"/>
  <c r="Z18" i="18"/>
  <c r="AB18" i="18" s="1"/>
  <c r="AC18" i="18" s="1"/>
  <c r="Z17" i="18"/>
  <c r="AA17" i="18" s="1"/>
  <c r="AB16" i="18"/>
  <c r="AC16" i="18" s="1"/>
  <c r="Z16" i="18"/>
  <c r="AA16" i="18" s="1"/>
  <c r="Z15" i="18"/>
  <c r="AA15" i="18" s="1"/>
  <c r="Z14" i="18"/>
  <c r="AA14" i="18" s="1"/>
  <c r="Z13" i="18"/>
  <c r="AA13" i="18" s="1"/>
  <c r="Z12" i="18"/>
  <c r="AB12" i="18" s="1"/>
  <c r="AC12" i="18" s="1"/>
  <c r="AF29" i="11" l="1"/>
  <c r="AF5" i="11"/>
  <c r="AA12" i="20"/>
  <c r="AA18" i="20"/>
  <c r="AA21" i="20"/>
  <c r="AA24" i="20"/>
  <c r="AA29" i="20"/>
  <c r="AA32" i="20"/>
  <c r="AA35" i="20"/>
  <c r="AA29" i="19"/>
  <c r="AB18" i="19"/>
  <c r="AC18" i="19" s="1"/>
  <c r="AB21" i="19"/>
  <c r="AC21" i="19" s="1"/>
  <c r="AB32" i="19"/>
  <c r="AC32" i="19" s="1"/>
  <c r="AB35" i="19"/>
  <c r="AC35" i="19" s="1"/>
  <c r="AA12" i="19"/>
  <c r="AA24" i="19"/>
  <c r="AA12" i="18"/>
  <c r="AA18" i="18"/>
  <c r="AA21" i="18"/>
  <c r="AA24" i="18"/>
  <c r="AA29" i="18"/>
  <c r="AA32" i="18"/>
  <c r="AA35" i="18"/>
  <c r="B45" i="12" l="1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AH19" i="11"/>
  <c r="AH25" i="11"/>
  <c r="AH29" i="11"/>
  <c r="L78" i="11" s="1"/>
  <c r="AH15" i="11" l="1"/>
  <c r="L64" i="11" s="1"/>
  <c r="AH3" i="11"/>
  <c r="L52" i="11" s="1"/>
  <c r="AH27" i="11"/>
  <c r="L76" i="11" s="1"/>
  <c r="AH26" i="11"/>
  <c r="L75" i="11" s="1"/>
  <c r="AH22" i="11"/>
  <c r="L71" i="11" s="1"/>
  <c r="AH18" i="11"/>
  <c r="L67" i="11" s="1"/>
  <c r="AH14" i="11"/>
  <c r="L63" i="11" s="1"/>
  <c r="AH23" i="11"/>
  <c r="L72" i="11" s="1"/>
  <c r="AH21" i="11"/>
  <c r="L70" i="11" s="1"/>
  <c r="AH17" i="11"/>
  <c r="L66" i="11" s="1"/>
  <c r="AH13" i="11"/>
  <c r="L62" i="11" s="1"/>
  <c r="AH28" i="11"/>
  <c r="L77" i="11" s="1"/>
  <c r="AH24" i="11"/>
  <c r="L73" i="11" s="1"/>
  <c r="AH20" i="11"/>
  <c r="L69" i="11" s="1"/>
  <c r="AH16" i="11"/>
  <c r="L65" i="11" s="1"/>
  <c r="AH4" i="11"/>
  <c r="L53" i="11" s="1"/>
  <c r="T10" i="11"/>
  <c r="T12" i="11"/>
  <c r="L74" i="11"/>
  <c r="T11" i="11"/>
  <c r="L68" i="11"/>
  <c r="T9" i="11"/>
  <c r="L51" i="11"/>
  <c r="AH5" i="11" l="1"/>
  <c r="U9" i="11"/>
  <c r="U10" i="11"/>
  <c r="U11" i="11"/>
  <c r="AH11" i="11"/>
  <c r="U12" i="11"/>
  <c r="Z39" i="16"/>
  <c r="AA39" i="16" s="1"/>
  <c r="Z38" i="16"/>
  <c r="AA38" i="16" s="1"/>
  <c r="Z37" i="16"/>
  <c r="AA37" i="16" s="1"/>
  <c r="Z36" i="16"/>
  <c r="AA36" i="16" s="1"/>
  <c r="Z35" i="16"/>
  <c r="AB35" i="16" s="1"/>
  <c r="AC35" i="16" s="1"/>
  <c r="Z34" i="16"/>
  <c r="AA34" i="16" s="1"/>
  <c r="Z33" i="16"/>
  <c r="AA33" i="16" s="1"/>
  <c r="Z32" i="16"/>
  <c r="AA32" i="16" s="1"/>
  <c r="Z31" i="16"/>
  <c r="AA31" i="16" s="1"/>
  <c r="Z30" i="16"/>
  <c r="AA30" i="16" s="1"/>
  <c r="Z29" i="16"/>
  <c r="AB29" i="16" s="1"/>
  <c r="AC29" i="16" s="1"/>
  <c r="Z28" i="16"/>
  <c r="AA28" i="16" s="1"/>
  <c r="Z27" i="16"/>
  <c r="AA27" i="16" s="1"/>
  <c r="Z26" i="16"/>
  <c r="AA26" i="16" s="1"/>
  <c r="Z25" i="16"/>
  <c r="AA25" i="16" s="1"/>
  <c r="Z24" i="16"/>
  <c r="AB24" i="16" s="1"/>
  <c r="AC24" i="16" s="1"/>
  <c r="Z23" i="16"/>
  <c r="AA23" i="16" s="1"/>
  <c r="Z22" i="16"/>
  <c r="AA22" i="16" s="1"/>
  <c r="Z21" i="16"/>
  <c r="AB21" i="16" s="1"/>
  <c r="AC21" i="16" s="1"/>
  <c r="Z20" i="16"/>
  <c r="AA20" i="16" s="1"/>
  <c r="Z19" i="16"/>
  <c r="AA19" i="16" s="1"/>
  <c r="Z18" i="16"/>
  <c r="AB18" i="16" s="1"/>
  <c r="AC18" i="16" s="1"/>
  <c r="Z17" i="16"/>
  <c r="AA17" i="16" s="1"/>
  <c r="AB16" i="16"/>
  <c r="AC16" i="16" s="1"/>
  <c r="Z16" i="16"/>
  <c r="AA16" i="16" s="1"/>
  <c r="Z15" i="16"/>
  <c r="AA15" i="16" s="1"/>
  <c r="Z14" i="16"/>
  <c r="AA14" i="16" s="1"/>
  <c r="Z13" i="16"/>
  <c r="AA13" i="16" s="1"/>
  <c r="Z12" i="16"/>
  <c r="AB12" i="16" s="1"/>
  <c r="AC12" i="16" s="1"/>
  <c r="AH9" i="11" l="1"/>
  <c r="L58" i="11" s="1"/>
  <c r="AH12" i="11"/>
  <c r="L61" i="11" s="1"/>
  <c r="AH10" i="11"/>
  <c r="L59" i="11" s="1"/>
  <c r="L54" i="11"/>
  <c r="L60" i="11"/>
  <c r="T8" i="11"/>
  <c r="AA18" i="16"/>
  <c r="AA21" i="16"/>
  <c r="AA24" i="16"/>
  <c r="AA29" i="16"/>
  <c r="AB32" i="16"/>
  <c r="AC32" i="16" s="1"/>
  <c r="AA12" i="16"/>
  <c r="AA35" i="16"/>
  <c r="U8" i="11" l="1"/>
  <c r="AH8" i="11"/>
  <c r="AA39" i="15"/>
  <c r="Z39" i="15"/>
  <c r="Z38" i="15"/>
  <c r="AA38" i="15" s="1"/>
  <c r="AA37" i="15"/>
  <c r="Z37" i="15"/>
  <c r="Z36" i="15"/>
  <c r="AA36" i="15" s="1"/>
  <c r="Z35" i="15"/>
  <c r="AB35" i="15" s="1"/>
  <c r="AC35" i="15" s="1"/>
  <c r="AA34" i="15"/>
  <c r="Z34" i="15"/>
  <c r="Z33" i="15"/>
  <c r="AA33" i="15" s="1"/>
  <c r="Z32" i="15"/>
  <c r="AB32" i="15" s="1"/>
  <c r="AC32" i="15" s="1"/>
  <c r="AA31" i="15"/>
  <c r="Z31" i="15"/>
  <c r="Z30" i="15"/>
  <c r="AA30" i="15" s="1"/>
  <c r="Z29" i="15"/>
  <c r="AA29" i="15" s="1"/>
  <c r="AA28" i="15"/>
  <c r="Z28" i="15"/>
  <c r="Z27" i="15"/>
  <c r="AA27" i="15" s="1"/>
  <c r="AA26" i="15"/>
  <c r="Z26" i="15"/>
  <c r="Z25" i="15"/>
  <c r="AA25" i="15" s="1"/>
  <c r="Z24" i="15"/>
  <c r="AB24" i="15" s="1"/>
  <c r="AC24" i="15" s="1"/>
  <c r="AA23" i="15"/>
  <c r="Z23" i="15"/>
  <c r="Z22" i="15"/>
  <c r="AA22" i="15" s="1"/>
  <c r="Z21" i="15"/>
  <c r="AA21" i="15" s="1"/>
  <c r="AA20" i="15"/>
  <c r="Z20" i="15"/>
  <c r="Z19" i="15"/>
  <c r="AA19" i="15" s="1"/>
  <c r="Z18" i="15"/>
  <c r="AA18" i="15" s="1"/>
  <c r="AA17" i="15"/>
  <c r="Z17" i="15"/>
  <c r="AB16" i="15"/>
  <c r="AC16" i="15" s="1"/>
  <c r="AA16" i="15"/>
  <c r="Z16" i="15"/>
  <c r="Z15" i="15"/>
  <c r="AA15" i="15" s="1"/>
  <c r="AA14" i="15"/>
  <c r="Z14" i="15"/>
  <c r="Z13" i="15"/>
  <c r="AA13" i="15" s="1"/>
  <c r="Z12" i="15"/>
  <c r="AB12" i="15" s="1"/>
  <c r="AC12" i="15" s="1"/>
  <c r="L57" i="11" l="1"/>
  <c r="T7" i="11"/>
  <c r="AA12" i="15"/>
  <c r="AA24" i="15"/>
  <c r="AA32" i="15"/>
  <c r="AA35" i="15"/>
  <c r="AB18" i="15"/>
  <c r="AC18" i="15" s="1"/>
  <c r="AB21" i="15"/>
  <c r="AC21" i="15" s="1"/>
  <c r="AB29" i="15"/>
  <c r="AC29" i="15" s="1"/>
  <c r="U7" i="11" l="1"/>
  <c r="Z39" i="14"/>
  <c r="AA39" i="14" s="1"/>
  <c r="Z38" i="14"/>
  <c r="AA38" i="14" s="1"/>
  <c r="Z37" i="14"/>
  <c r="AA37" i="14" s="1"/>
  <c r="Z36" i="14"/>
  <c r="AA36" i="14" s="1"/>
  <c r="Z35" i="14"/>
  <c r="AB35" i="14" s="1"/>
  <c r="AC35" i="14" s="1"/>
  <c r="Z34" i="14"/>
  <c r="AA34" i="14" s="1"/>
  <c r="Z33" i="14"/>
  <c r="AA33" i="14" s="1"/>
  <c r="Z32" i="14"/>
  <c r="AB32" i="14" s="1"/>
  <c r="AC32" i="14" s="1"/>
  <c r="Z31" i="14"/>
  <c r="AA31" i="14" s="1"/>
  <c r="Z30" i="14"/>
  <c r="AA30" i="14" s="1"/>
  <c r="Z29" i="14"/>
  <c r="AB29" i="14" s="1"/>
  <c r="AC29" i="14" s="1"/>
  <c r="Z28" i="14"/>
  <c r="AA28" i="14" s="1"/>
  <c r="Z27" i="14"/>
  <c r="AA27" i="14" s="1"/>
  <c r="Z26" i="14"/>
  <c r="AA26" i="14" s="1"/>
  <c r="Z25" i="14"/>
  <c r="AA25" i="14" s="1"/>
  <c r="Z24" i="14"/>
  <c r="AB24" i="14" s="1"/>
  <c r="AC24" i="14" s="1"/>
  <c r="Z23" i="14"/>
  <c r="AA23" i="14" s="1"/>
  <c r="Z22" i="14"/>
  <c r="AA22" i="14" s="1"/>
  <c r="Z21" i="14"/>
  <c r="AB21" i="14" s="1"/>
  <c r="AC21" i="14" s="1"/>
  <c r="Z20" i="14"/>
  <c r="AA20" i="14" s="1"/>
  <c r="Z19" i="14"/>
  <c r="AA19" i="14" s="1"/>
  <c r="Z18" i="14"/>
  <c r="AB18" i="14" s="1"/>
  <c r="AC18" i="14" s="1"/>
  <c r="Z17" i="14"/>
  <c r="AA17" i="14" s="1"/>
  <c r="AB16" i="14"/>
  <c r="AC16" i="14" s="1"/>
  <c r="Z16" i="14"/>
  <c r="AA16" i="14" s="1"/>
  <c r="Z15" i="14"/>
  <c r="AA15" i="14" s="1"/>
  <c r="Z14" i="14"/>
  <c r="AA14" i="14" s="1"/>
  <c r="Z13" i="14"/>
  <c r="AA13" i="14" s="1"/>
  <c r="Z12" i="14"/>
  <c r="AB12" i="14" s="1"/>
  <c r="AC12" i="14" s="1"/>
  <c r="AH7" i="11" l="1"/>
  <c r="L56" i="11" s="1"/>
  <c r="AA12" i="14"/>
  <c r="AA18" i="14"/>
  <c r="AA21" i="14"/>
  <c r="AA24" i="14"/>
  <c r="AA29" i="14"/>
  <c r="AA32" i="14"/>
  <c r="AA35" i="14"/>
  <c r="AA39" i="13" l="1"/>
  <c r="AA38" i="13"/>
  <c r="AA37" i="13"/>
  <c r="AA36" i="13"/>
  <c r="AB35" i="13"/>
  <c r="AC35" i="13" s="1"/>
  <c r="AA34" i="13"/>
  <c r="AA33" i="13"/>
  <c r="AB32" i="13"/>
  <c r="AC32" i="13" s="1"/>
  <c r="AA31" i="13"/>
  <c r="AA30" i="13"/>
  <c r="AB29" i="13"/>
  <c r="AC29" i="13" s="1"/>
  <c r="AA28" i="13"/>
  <c r="AA27" i="13"/>
  <c r="AA26" i="13"/>
  <c r="AA25" i="13"/>
  <c r="AB24" i="13"/>
  <c r="AC24" i="13" s="1"/>
  <c r="AA23" i="13"/>
  <c r="AA22" i="13"/>
  <c r="AB21" i="13"/>
  <c r="AC21" i="13" s="1"/>
  <c r="AA20" i="13"/>
  <c r="AA19" i="13"/>
  <c r="AB18" i="13"/>
  <c r="AC18" i="13" s="1"/>
  <c r="AA17" i="13"/>
  <c r="AB16" i="13"/>
  <c r="AC16" i="13" s="1"/>
  <c r="AA16" i="13"/>
  <c r="AA15" i="13"/>
  <c r="AA14" i="13"/>
  <c r="AA13" i="13"/>
  <c r="AB12" i="13"/>
  <c r="AC12" i="13" s="1"/>
  <c r="AA12" i="13" l="1"/>
  <c r="AA18" i="13"/>
  <c r="AA21" i="13"/>
  <c r="AA24" i="13"/>
  <c r="AA29" i="13"/>
  <c r="AA32" i="13"/>
  <c r="AA35" i="13"/>
  <c r="Z39" i="10" l="1"/>
  <c r="AA39" i="10" s="1"/>
  <c r="Z38" i="10"/>
  <c r="AA38" i="10" s="1"/>
  <c r="Z37" i="10"/>
  <c r="AA37" i="10" s="1"/>
  <c r="Z36" i="10"/>
  <c r="AA36" i="10" s="1"/>
  <c r="AB35" i="10"/>
  <c r="AC35" i="10" s="1"/>
  <c r="Z35" i="10"/>
  <c r="AA35" i="10" s="1"/>
  <c r="Z34" i="10"/>
  <c r="AA34" i="10" s="1"/>
  <c r="Z33" i="10"/>
  <c r="AA33" i="10" s="1"/>
  <c r="AB32" i="10"/>
  <c r="AC32" i="10" s="1"/>
  <c r="Z32" i="10"/>
  <c r="AA32" i="10" s="1"/>
  <c r="Z31" i="10"/>
  <c r="AA31" i="10" s="1"/>
  <c r="Z30" i="10"/>
  <c r="AA30" i="10" s="1"/>
  <c r="AB29" i="10"/>
  <c r="AC29" i="10" s="1"/>
  <c r="Z29" i="10"/>
  <c r="AA29" i="10" s="1"/>
  <c r="Z28" i="10"/>
  <c r="AA28" i="10" s="1"/>
  <c r="Z27" i="10"/>
  <c r="AA27" i="10" s="1"/>
  <c r="Z26" i="10"/>
  <c r="AA26" i="10" s="1"/>
  <c r="Z25" i="10"/>
  <c r="AA25" i="10" s="1"/>
  <c r="AB24" i="10"/>
  <c r="AC24" i="10" s="1"/>
  <c r="Z24" i="10"/>
  <c r="AA24" i="10" s="1"/>
  <c r="Z23" i="10"/>
  <c r="AA23" i="10" s="1"/>
  <c r="Z22" i="10"/>
  <c r="AA22" i="10" s="1"/>
  <c r="AB21" i="10"/>
  <c r="AC21" i="10" s="1"/>
  <c r="Z21" i="10"/>
  <c r="AA21" i="10" s="1"/>
  <c r="Z20" i="10"/>
  <c r="AA20" i="10" s="1"/>
  <c r="Z19" i="10"/>
  <c r="AA19" i="10" s="1"/>
  <c r="AB18" i="10"/>
  <c r="AC18" i="10" s="1"/>
  <c r="Z18" i="10"/>
  <c r="AA18" i="10" s="1"/>
  <c r="Z17" i="10"/>
  <c r="AA17" i="10" s="1"/>
  <c r="Z16" i="10"/>
  <c r="AB16" i="10" s="1"/>
  <c r="AC16" i="10" s="1"/>
  <c r="Z15" i="10"/>
  <c r="AA15" i="10" s="1"/>
  <c r="Z14" i="10"/>
  <c r="AA14" i="10" s="1"/>
  <c r="Z13" i="10"/>
  <c r="AA13" i="10" s="1"/>
  <c r="AB12" i="10"/>
  <c r="AC12" i="10" s="1"/>
  <c r="Z12" i="10"/>
  <c r="AA12" i="10" s="1"/>
  <c r="AA16" i="10" l="1"/>
  <c r="T6" i="11" l="1"/>
  <c r="U6" i="11" s="1"/>
  <c r="AH6" i="11"/>
  <c r="L55" i="11" s="1"/>
</calcChain>
</file>

<file path=xl/sharedStrings.xml><?xml version="1.0" encoding="utf-8"?>
<sst xmlns="http://schemas.openxmlformats.org/spreadsheetml/2006/main" count="1131" uniqueCount="188">
  <si>
    <t>Matrice du réferentiel</t>
  </si>
  <si>
    <t>Compétences</t>
  </si>
  <si>
    <t>Activitée proposée :</t>
  </si>
  <si>
    <t>activité pédagogique 1</t>
  </si>
  <si>
    <t>Recenser et prendre en compte les normes, les réglementations applicables au projet/chantier</t>
  </si>
  <si>
    <t>Extraire les informations nécessaires à la réalisation des tâches</t>
  </si>
  <si>
    <t xml:space="preserve">gérer les risques et les aléas liés à la réalisation des tâches  </t>
  </si>
  <si>
    <t xml:space="preserve">communiquer de manière adaptée à l'oral, à l'écrit, y compris en langue anglaise </t>
  </si>
  <si>
    <t xml:space="preserve">interpréter un besoin client/utilisateur, un CCTP, un cahier des charges </t>
  </si>
  <si>
    <t xml:space="preserve">modéliser le comportement de tout ou partie d’un ouvrage, d’une installation, d’un équipement 
électrique </t>
  </si>
  <si>
    <t>simuler le comportement de tout ou partie d’un ouvrage, d’une installation, d’un équipement 
électrique</t>
  </si>
  <si>
    <t>dimensionner les constituants d’un ouvrage, d’une installation, d’un équipement électrique</t>
  </si>
  <si>
    <t xml:space="preserve">choisir les constituants d’un ouvrage, d’une installation, d’un équipement électrique </t>
  </si>
  <si>
    <t xml:space="preserve">proposer l’architecture d’un ouvrage, d’une installation, d’un équipement électrique </t>
  </si>
  <si>
    <t xml:space="preserve">réaliser les documents techniques (plans, schémas, DOE, maquette virtuelle, etc.) du 
projet/chantier </t>
  </si>
  <si>
    <t xml:space="preserve">gérer et conduire (y compris avec les documents de : organisation, planification, suivi, pilotage, 
réception, etc.) le projet/chantier </t>
  </si>
  <si>
    <t xml:space="preserve">mesurer les grandeurs caractéristiques d’un ouvrage, d’une installation, d’un équipement 
électrique </t>
  </si>
  <si>
    <t xml:space="preserve">réaliser un ouvrage, une installation, un équipement électrique </t>
  </si>
  <si>
    <t>configurer et programmer les matériels dans le cadre du projet/chantier</t>
  </si>
  <si>
    <t xml:space="preserve">appliquer un protocole pour mettre en service un ouvrage, une installation, un équipement 
électrique </t>
  </si>
  <si>
    <t xml:space="preserve">réaliser un diagnostic de performance y compris énergétique, de sécurité, d’un ouvrage, d’une 
installation, d’un équipement électrique </t>
  </si>
  <si>
    <t>réaliser des opérations de maintenance sur un ouvrage, une installation, un équipement électrique</t>
  </si>
  <si>
    <t>Mise en service</t>
  </si>
  <si>
    <t>Systemee :</t>
  </si>
  <si>
    <t>Process rapide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</si>
  <si>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</si>
  <si>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</si>
  <si>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</si>
  <si>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</si>
  <si>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</si>
  <si>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</si>
  <si>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</si>
  <si>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</si>
  <si>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</si>
  <si>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</si>
  <si>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</si>
  <si>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</si>
  <si>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</si>
  <si>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</si>
  <si>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</si>
  <si>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</si>
  <si>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</si>
  <si>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</si>
  <si>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%</t>
  </si>
  <si>
    <t>Taches</t>
  </si>
  <si>
    <r>
      <t>Activité 1 :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conception - études  préliminaire</t>
    </r>
  </si>
  <si>
    <t>T1.1</t>
  </si>
  <si>
    <t>analyser et/ou élaborer les documents relatifs aux besoins du client/utilisateur</t>
  </si>
  <si>
    <t>T1.2</t>
  </si>
  <si>
    <t>élaborer un avant-projet/chantier (ou avant-projet sommaire)</t>
  </si>
  <si>
    <t>T1.3</t>
  </si>
  <si>
    <t xml:space="preserve">dimensionner les constituants de l’installation </t>
  </si>
  <si>
    <t>T1.4</t>
  </si>
  <si>
    <t xml:space="preserve">définir les coûts pour préparer une offre commerciale </t>
  </si>
  <si>
    <t>Activité 2 : conception - étude détaillée du projet</t>
  </si>
  <si>
    <t>T2.1</t>
  </si>
  <si>
    <t xml:space="preserve">choisir les matériels </t>
  </si>
  <si>
    <t>T2.2</t>
  </si>
  <si>
    <t xml:space="preserve">réaliser les documents techniques du projet/chantier </t>
  </si>
  <si>
    <t xml:space="preserve">Activité 3 : analyse – diagnostic </t>
  </si>
  <si>
    <t>T3.1</t>
  </si>
  <si>
    <t xml:space="preserve">proposer un protocole pour analyser le fonctionnement et/ou le comportement de l’installation </t>
  </si>
  <si>
    <t>T3.2</t>
  </si>
  <si>
    <t>mesurer et contrôler l’installation, exploiter les mesures pour faire le diagnostic</t>
  </si>
  <si>
    <t>T3.3</t>
  </si>
  <si>
    <t>formuler des préconisations</t>
  </si>
  <si>
    <t xml:space="preserve">Activité 4 : maintenance d’une installation électrique </t>
  </si>
  <si>
    <t>T4.1</t>
  </si>
  <si>
    <t xml:space="preserve">organiser la maintenance  </t>
  </si>
  <si>
    <t>T4.2</t>
  </si>
  <si>
    <t xml:space="preserve">réaliser la maintenance préventive ou prévisionnelle </t>
  </si>
  <si>
    <t>T4.3</t>
  </si>
  <si>
    <t>réaliser la maintenance corrective</t>
  </si>
  <si>
    <t>Activité 5 : conduite de projet/chantier</t>
  </si>
  <si>
    <t>T5.1</t>
  </si>
  <si>
    <t xml:space="preserve">s’approprier et vérifier les informations relatives au projet/chantier </t>
  </si>
  <si>
    <t>T5.2</t>
  </si>
  <si>
    <t xml:space="preserve">planifier les étapes du projet/chantier </t>
  </si>
  <si>
    <t>T5.3</t>
  </si>
  <si>
    <t xml:space="preserve">assurer le suivi de la réalisation du projet/chantier (coûts, délais, qualité) </t>
  </si>
  <si>
    <t>T5.4</t>
  </si>
  <si>
    <t xml:space="preserve">faire appliquer les règles liées à la santé, la sécurité et l’environnement </t>
  </si>
  <si>
    <t>T5.5</t>
  </si>
  <si>
    <t xml:space="preserve">gérer et animer l’équipe projet/chantier </t>
  </si>
  <si>
    <t xml:space="preserve">Activité 6 : réalisation : installation – intégration </t>
  </si>
  <si>
    <t>T6.1</t>
  </si>
  <si>
    <t>organiser l’espace de travail</t>
  </si>
  <si>
    <t>T6.2</t>
  </si>
  <si>
    <t>implanter, poser, installer, câbler, raccorder les matériels électriques</t>
  </si>
  <si>
    <t>T6.3</t>
  </si>
  <si>
    <t xml:space="preserve">programmer les applications métiers </t>
  </si>
  <si>
    <t xml:space="preserve">Activité 7 : mise en service </t>
  </si>
  <si>
    <t>T7.1</t>
  </si>
  <si>
    <t xml:space="preserve"> réaliser les contrôles, les configurations, les essais fonctionnels</t>
  </si>
  <si>
    <t>T7.2</t>
  </si>
  <si>
    <t xml:space="preserve">vérifier le fonctionnement de l’installation </t>
  </si>
  <si>
    <t>T7.3</t>
  </si>
  <si>
    <t xml:space="preserve">réceptionner l’installation avec le client/utilisateur  </t>
  </si>
  <si>
    <t xml:space="preserve">Activité 8 - communication </t>
  </si>
  <si>
    <t>T8.1</t>
  </si>
  <si>
    <r>
      <t>constituer et mettre à jour les dossiers du projet/chantier</t>
    </r>
    <r>
      <rPr>
        <b/>
        <sz val="12"/>
        <rFont val="Arial"/>
        <family val="2"/>
      </rPr>
      <t xml:space="preserve"> </t>
    </r>
  </si>
  <si>
    <t>T8.2</t>
  </si>
  <si>
    <t>échanger, y compris en langue anglaise, avec les parties prenantes du projet/chantier</t>
  </si>
  <si>
    <t>T8.3</t>
  </si>
  <si>
    <t>expliquer, y compris en langue anglaise, le fonctionnement de l’installation et former le client/utilisateur  à son utilisation</t>
  </si>
  <si>
    <t>T8.4</t>
  </si>
  <si>
    <t>préparer et animer des réunions</t>
  </si>
  <si>
    <t>T8.5</t>
  </si>
  <si>
    <t xml:space="preserve">présenter et argumenter, y compris en langue anglaise, une offre à un client/utilisateur </t>
  </si>
  <si>
    <t>points</t>
  </si>
  <si>
    <t xml:space="preserve"> Graphe des tâches</t>
  </si>
  <si>
    <t>en %</t>
  </si>
  <si>
    <r>
      <t>Activité 1 :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conception - études  préliminaire</t>
    </r>
  </si>
  <si>
    <t>Graphes des compétences</t>
  </si>
  <si>
    <t>Compétences principales retenues</t>
  </si>
  <si>
    <t>activité pédagogique 2</t>
  </si>
  <si>
    <t>chantier</t>
  </si>
  <si>
    <t>activité pédagogique 3</t>
  </si>
  <si>
    <t>Implantation IHM KEP</t>
  </si>
  <si>
    <t>activité pédagogique 4</t>
  </si>
  <si>
    <t>Canopen</t>
  </si>
  <si>
    <t>AP1</t>
  </si>
  <si>
    <t>AP2</t>
  </si>
  <si>
    <t>AP3</t>
  </si>
  <si>
    <t>AP4</t>
  </si>
  <si>
    <t>AP5</t>
  </si>
  <si>
    <t>AP6</t>
  </si>
  <si>
    <t>AP7</t>
  </si>
  <si>
    <t>AP8</t>
  </si>
  <si>
    <t>total</t>
  </si>
  <si>
    <t>sur</t>
  </si>
  <si>
    <t>en%</t>
  </si>
  <si>
    <t>Ap1</t>
  </si>
  <si>
    <t>Ap2</t>
  </si>
  <si>
    <t>Ap3</t>
  </si>
  <si>
    <t>Ap4</t>
  </si>
  <si>
    <t>Ap5</t>
  </si>
  <si>
    <t>Ap6</t>
  </si>
  <si>
    <t>Ap7</t>
  </si>
  <si>
    <t>Ap8</t>
  </si>
  <si>
    <r>
      <t>constituer et mettre à jour les dossiers du projet/chantier</t>
    </r>
    <r>
      <rPr>
        <b/>
        <sz val="12"/>
        <rFont val="Times New Roman"/>
        <family val="1"/>
      </rPr>
      <t xml:space="preserve"> </t>
    </r>
  </si>
  <si>
    <t>Etablissement - logo</t>
  </si>
  <si>
    <t>PFMP</t>
  </si>
  <si>
    <t xml:space="preserve"> &lt; Prévoir le repérage couleur dans le bandeau des lignes 9, 23, 37.</t>
  </si>
  <si>
    <t>Vacances scolaires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</si>
  <si>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</si>
  <si>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</si>
  <si>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</si>
  <si>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</si>
  <si>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</si>
  <si>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</si>
  <si>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</si>
  <si>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</si>
  <si>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</si>
  <si>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</si>
  <si>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JUIL.</t>
  </si>
  <si>
    <t>activité pédagogique 8</t>
  </si>
  <si>
    <t>Capteur communicant  et maintenance</t>
  </si>
  <si>
    <t>activité pédagogique 7</t>
  </si>
  <si>
    <t>RFID</t>
  </si>
  <si>
    <t>activité pédagogique 6</t>
  </si>
  <si>
    <t>Caméra</t>
  </si>
  <si>
    <t>Somme de tous les AP</t>
  </si>
  <si>
    <t>pts</t>
  </si>
  <si>
    <t>projet</t>
  </si>
  <si>
    <t>1ere année</t>
  </si>
  <si>
    <t>2eme année</t>
  </si>
  <si>
    <t>Activité pédagogique</t>
  </si>
  <si>
    <t>AP1 decouverte</t>
  </si>
  <si>
    <t>AP2 Chantier</t>
  </si>
  <si>
    <t>AP3 IHM KEP</t>
  </si>
  <si>
    <t>AP3 bis IHM Schneider</t>
  </si>
  <si>
    <t>AP4 Canopen</t>
  </si>
  <si>
    <t>AP7 RFID</t>
  </si>
  <si>
    <t>AP7 bis RFID</t>
  </si>
  <si>
    <t>AP6 Camera</t>
  </si>
  <si>
    <t xml:space="preserve">Activité préparatoire </t>
  </si>
  <si>
    <t xml:space="preserve">Habilitation </t>
  </si>
  <si>
    <t>Appareillage</t>
  </si>
  <si>
    <t>Appareil de mesure</t>
  </si>
  <si>
    <t>Preparation /cours sur le chantier .prise en main des logiciels Mindview ou Project</t>
  </si>
  <si>
    <t>Formation préliminaire au logiciel Unity Pro</t>
  </si>
  <si>
    <t>Formation  au logiciel Easy Builder pro</t>
  </si>
  <si>
    <t>Formation préliminaire au logiciel Vijéo</t>
  </si>
  <si>
    <t>Formation au logiciel Unity Pro</t>
  </si>
  <si>
    <t>Formation  au logiciel Vijéo</t>
  </si>
  <si>
    <t>AP5 Somove</t>
  </si>
  <si>
    <t>AP8 capteur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</si>
</sst>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20"/>
      <color rgb="FFC00000"/>
      <name val="Calibri"/>
      <family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0"/>
      <name val="Calibri"/>
      <family val="2"/>
      <scheme val="minor"/>
    </font>
    <font>
      <i/>
      <sz val="12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b/>
      <i/>
      <u/>
      <sz val="16"/>
      <color rgb="FFC00000"/>
      <name val="Calibri"/>
      <family val="1"/>
      <scheme val="minor"/>
    </font>
    <font>
      <i/>
      <sz val="10"/>
      <color theme="1"/>
      <name val="Calibri"/>
      <family val="2"/>
      <scheme val="minor"/>
    </font>
    <font>
      <sz val="12"/>
      <color theme="9" tint="0.79998168889431442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2"/>
      <color theme="1"/>
      <name val="Calibri"/>
      <family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9CCF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dotted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thin">
        <color theme="1" tint="0.499984740745262"/>
      </right>
      <top/>
      <bottom/>
      <diagonal/>
    </border>
    <border>
      <left style="dotted">
        <color theme="1" tint="0.499984740745262"/>
      </left>
      <right/>
      <top/>
      <bottom/>
      <diagonal/>
    </border>
    <border>
      <left style="thin">
        <color theme="1" tint="0.499984740745262"/>
      </left>
      <right style="dotted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3" fillId="0" borderId="0">
      <alignment horizontal="center" vertical="center"/>
    </xf>
    <xf numFmtId="0" fontId="39" fillId="0" borderId="0" applyNumberFormat="0" applyFill="0" applyBorder="0" applyAlignment="0" applyProtection="0">
      <alignment horizontal="center" vertical="center"/>
    </xf>
  </cellStyleXfs>
  <cellXfs count="266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textRotation="90"/>
    </xf>
    <xf numFmtId="0" fontId="3" fillId="0" borderId="0" xfId="0" applyFont="1" applyAlignment="1">
      <alignment textRotation="90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9" fillId="0" borderId="4" xfId="0" applyFont="1" applyBorder="1"/>
    <xf numFmtId="0" fontId="7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9" fontId="2" fillId="0" borderId="0" xfId="1" applyFont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textRotation="90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textRotation="90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164" fontId="0" fillId="0" borderId="0" xfId="0" applyNumberForma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9" fontId="0" fillId="0" borderId="0" xfId="0" applyNumberFormat="1"/>
    <xf numFmtId="9" fontId="21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24" fillId="0" borderId="0" xfId="0" applyFont="1" applyAlignment="1">
      <alignment horizontal="right"/>
    </xf>
    <xf numFmtId="9" fontId="25" fillId="4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9" fontId="24" fillId="0" borderId="0" xfId="0" applyNumberFormat="1" applyFont="1" applyFill="1" applyAlignment="1">
      <alignment horizontal="right"/>
    </xf>
    <xf numFmtId="9" fontId="0" fillId="0" borderId="0" xfId="0" applyNumberForma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/>
    <xf numFmtId="164" fontId="0" fillId="0" borderId="0" xfId="0" applyNumberFormat="1" applyAlignment="1"/>
    <xf numFmtId="0" fontId="0" fillId="0" borderId="0" xfId="0" applyBorder="1" applyAlignment="1"/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31" fillId="0" borderId="0" xfId="0" applyNumberFormat="1" applyFont="1" applyAlignment="1"/>
    <xf numFmtId="0" fontId="31" fillId="0" borderId="0" xfId="0" applyFont="1" applyBorder="1" applyAlignment="1"/>
    <xf numFmtId="164" fontId="31" fillId="0" borderId="0" xfId="0" applyNumberFormat="1" applyFont="1" applyAlignment="1"/>
    <xf numFmtId="164" fontId="0" fillId="0" borderId="0" xfId="0" applyNumberForma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35" fillId="0" borderId="0" xfId="2" applyFont="1">
      <alignment horizontal="center" vertical="center"/>
    </xf>
    <xf numFmtId="0" fontId="35" fillId="5" borderId="0" xfId="2" applyFont="1" applyFill="1">
      <alignment horizontal="center" vertical="center"/>
    </xf>
    <xf numFmtId="0" fontId="36" fillId="0" borderId="0" xfId="2" applyFont="1" applyAlignment="1">
      <alignment horizontal="left" vertical="center" indent="1"/>
    </xf>
    <xf numFmtId="0" fontId="35" fillId="0" borderId="0" xfId="2" applyFont="1" applyAlignment="1">
      <alignment vertical="center"/>
    </xf>
    <xf numFmtId="0" fontId="34" fillId="0" borderId="0" xfId="2" applyFont="1" applyAlignment="1">
      <alignment vertical="center"/>
    </xf>
    <xf numFmtId="0" fontId="35" fillId="0" borderId="0" xfId="2" applyFont="1" applyAlignment="1">
      <alignment horizontal="left" vertical="center" indent="1"/>
    </xf>
    <xf numFmtId="0" fontId="12" fillId="0" borderId="0" xfId="2" applyFont="1">
      <alignment horizontal="center" vertical="center"/>
    </xf>
    <xf numFmtId="0" fontId="34" fillId="0" borderId="0" xfId="2" applyFont="1" applyAlignment="1">
      <alignment horizontal="right" vertical="center"/>
    </xf>
    <xf numFmtId="0" fontId="35" fillId="6" borderId="0" xfId="2" applyFont="1" applyFill="1">
      <alignment horizontal="center" vertical="center"/>
    </xf>
    <xf numFmtId="0" fontId="38" fillId="7" borderId="13" xfId="2" applyFont="1" applyFill="1" applyBorder="1">
      <alignment horizontal="center" vertical="center"/>
    </xf>
    <xf numFmtId="0" fontId="34" fillId="0" borderId="0" xfId="2" applyFont="1">
      <alignment horizontal="center" vertical="center"/>
    </xf>
    <xf numFmtId="0" fontId="34" fillId="8" borderId="16" xfId="2" applyFont="1" applyFill="1" applyBorder="1">
      <alignment horizontal="center" vertical="center"/>
    </xf>
    <xf numFmtId="0" fontId="34" fillId="8" borderId="17" xfId="2" applyFont="1" applyFill="1" applyBorder="1">
      <alignment horizontal="center" vertical="center"/>
    </xf>
    <xf numFmtId="0" fontId="34" fillId="8" borderId="18" xfId="2" applyFont="1" applyFill="1" applyBorder="1">
      <alignment horizontal="center" vertical="center"/>
    </xf>
    <xf numFmtId="0" fontId="34" fillId="8" borderId="19" xfId="2" applyFont="1" applyFill="1" applyBorder="1">
      <alignment horizontal="center" vertical="center"/>
    </xf>
    <xf numFmtId="0" fontId="34" fillId="8" borderId="20" xfId="2" applyFont="1" applyFill="1" applyBorder="1">
      <alignment horizontal="center" vertical="center"/>
    </xf>
    <xf numFmtId="0" fontId="34" fillId="6" borderId="21" xfId="2" applyFont="1" applyFill="1" applyBorder="1">
      <alignment horizontal="center" vertical="center"/>
    </xf>
    <xf numFmtId="0" fontId="34" fillId="6" borderId="19" xfId="2" applyFont="1" applyFill="1" applyBorder="1">
      <alignment horizontal="center" vertical="center"/>
    </xf>
    <xf numFmtId="0" fontId="34" fillId="8" borderId="21" xfId="2" applyFont="1" applyFill="1" applyBorder="1">
      <alignment horizontal="center" vertical="center"/>
    </xf>
    <xf numFmtId="0" fontId="34" fillId="8" borderId="22" xfId="2" applyFont="1" applyFill="1" applyBorder="1">
      <alignment horizontal="center" vertical="center"/>
    </xf>
    <xf numFmtId="0" fontId="34" fillId="6" borderId="18" xfId="2" applyFont="1" applyFill="1" applyBorder="1">
      <alignment horizontal="center" vertical="center"/>
    </xf>
    <xf numFmtId="0" fontId="34" fillId="6" borderId="22" xfId="2" applyFont="1" applyFill="1" applyBorder="1">
      <alignment horizontal="center" vertical="center"/>
    </xf>
    <xf numFmtId="0" fontId="34" fillId="6" borderId="17" xfId="2" applyFont="1" applyFill="1" applyBorder="1">
      <alignment horizontal="center" vertical="center"/>
    </xf>
    <xf numFmtId="0" fontId="34" fillId="8" borderId="12" xfId="2" applyFont="1" applyFill="1" applyBorder="1">
      <alignment horizontal="center" vertical="center"/>
    </xf>
    <xf numFmtId="0" fontId="39" fillId="0" borderId="23" xfId="3" applyFill="1" applyBorder="1" applyAlignment="1">
      <alignment horizontal="center" vertical="center"/>
    </xf>
    <xf numFmtId="0" fontId="40" fillId="0" borderId="25" xfId="2" applyFont="1" applyBorder="1" applyAlignment="1">
      <alignment vertical="center"/>
    </xf>
    <xf numFmtId="0" fontId="41" fillId="0" borderId="26" xfId="2" applyFont="1" applyBorder="1">
      <alignment horizontal="center" vertical="center"/>
    </xf>
    <xf numFmtId="0" fontId="41" fillId="0" borderId="27" xfId="2" applyFont="1" applyBorder="1">
      <alignment horizontal="center" vertical="center"/>
    </xf>
    <xf numFmtId="0" fontId="41" fillId="0" borderId="28" xfId="2" applyFont="1" applyBorder="1">
      <alignment horizontal="center" vertical="center"/>
    </xf>
    <xf numFmtId="0" fontId="34" fillId="6" borderId="29" xfId="2" applyFont="1" applyFill="1" applyBorder="1">
      <alignment horizontal="center" vertical="center"/>
    </xf>
    <xf numFmtId="0" fontId="34" fillId="6" borderId="30" xfId="2" applyFont="1" applyFill="1" applyBorder="1">
      <alignment horizontal="center" vertical="center"/>
    </xf>
    <xf numFmtId="0" fontId="40" fillId="0" borderId="10" xfId="2" applyFont="1" applyBorder="1" applyAlignment="1">
      <alignment vertical="center"/>
    </xf>
    <xf numFmtId="0" fontId="40" fillId="0" borderId="31" xfId="2" applyFont="1" applyBorder="1" applyAlignment="1">
      <alignment vertical="center"/>
    </xf>
    <xf numFmtId="0" fontId="40" fillId="0" borderId="11" xfId="2" applyFont="1" applyBorder="1" applyAlignment="1">
      <alignment vertical="center"/>
    </xf>
    <xf numFmtId="0" fontId="40" fillId="0" borderId="32" xfId="2" applyFont="1" applyBorder="1" applyAlignment="1">
      <alignment vertical="center"/>
    </xf>
    <xf numFmtId="0" fontId="40" fillId="0" borderId="33" xfId="2" applyFont="1" applyBorder="1" applyAlignment="1">
      <alignment vertical="center"/>
    </xf>
    <xf numFmtId="0" fontId="40" fillId="0" borderId="34" xfId="2" applyFont="1" applyBorder="1" applyAlignment="1">
      <alignment vertical="center"/>
    </xf>
    <xf numFmtId="0" fontId="40" fillId="0" borderId="35" xfId="2" applyFont="1" applyBorder="1" applyAlignment="1">
      <alignment vertical="center"/>
    </xf>
    <xf numFmtId="0" fontId="40" fillId="0" borderId="36" xfId="2" applyFont="1" applyBorder="1" applyAlignment="1">
      <alignment vertical="center"/>
    </xf>
    <xf numFmtId="0" fontId="40" fillId="0" borderId="28" xfId="2" applyFont="1" applyBorder="1" applyAlignment="1">
      <alignment vertical="center"/>
    </xf>
    <xf numFmtId="0" fontId="34" fillId="0" borderId="29" xfId="2" applyFont="1" applyBorder="1">
      <alignment horizontal="center" vertical="center"/>
    </xf>
    <xf numFmtId="0" fontId="40" fillId="6" borderId="22" xfId="2" applyFont="1" applyFill="1" applyBorder="1" applyAlignment="1">
      <alignment vertical="center"/>
    </xf>
    <xf numFmtId="0" fontId="40" fillId="0" borderId="21" xfId="2" applyFont="1" applyBorder="1" applyAlignment="1">
      <alignment vertical="center"/>
    </xf>
    <xf numFmtId="0" fontId="40" fillId="0" borderId="12" xfId="2" applyFont="1" applyBorder="1" applyAlignment="1">
      <alignment vertical="center"/>
    </xf>
    <xf numFmtId="0" fontId="34" fillId="0" borderId="37" xfId="2" applyFont="1" applyBorder="1">
      <alignment horizontal="center" vertical="center"/>
    </xf>
    <xf numFmtId="0" fontId="40" fillId="6" borderId="34" xfId="2" applyFont="1" applyFill="1" applyBorder="1" applyAlignment="1">
      <alignment vertical="center"/>
    </xf>
    <xf numFmtId="0" fontId="34" fillId="0" borderId="38" xfId="2" applyFont="1" applyBorder="1">
      <alignment horizontal="center" vertical="center"/>
    </xf>
    <xf numFmtId="0" fontId="34" fillId="0" borderId="30" xfId="2" applyFont="1" applyBorder="1">
      <alignment horizontal="center" vertical="center"/>
    </xf>
    <xf numFmtId="0" fontId="35" fillId="0" borderId="49" xfId="2" applyFont="1" applyBorder="1" applyAlignment="1">
      <alignment horizontal="center" vertical="center" wrapText="1"/>
    </xf>
    <xf numFmtId="0" fontId="35" fillId="0" borderId="52" xfId="2" applyFont="1" applyBorder="1" applyAlignment="1">
      <alignment horizontal="left" vertical="center" indent="1"/>
    </xf>
    <xf numFmtId="0" fontId="35" fillId="0" borderId="53" xfId="2" applyFont="1" applyBorder="1" applyAlignment="1">
      <alignment horizontal="left" vertical="center" indent="1"/>
    </xf>
    <xf numFmtId="0" fontId="35" fillId="0" borderId="51" xfId="2" applyFont="1" applyBorder="1" applyAlignment="1">
      <alignment horizontal="left" vertical="center" indent="1"/>
    </xf>
    <xf numFmtId="0" fontId="35" fillId="6" borderId="52" xfId="2" applyFont="1" applyFill="1" applyBorder="1" applyAlignment="1">
      <alignment horizontal="left" vertical="center" indent="1"/>
    </xf>
    <xf numFmtId="0" fontId="35" fillId="6" borderId="54" xfId="2" applyFont="1" applyFill="1" applyBorder="1" applyAlignment="1">
      <alignment horizontal="left" vertical="center" indent="1"/>
    </xf>
    <xf numFmtId="0" fontId="35" fillId="0" borderId="50" xfId="2" applyFont="1" applyBorder="1" applyAlignment="1">
      <alignment horizontal="left" vertical="center" indent="1"/>
    </xf>
    <xf numFmtId="0" fontId="35" fillId="0" borderId="55" xfId="2" applyFont="1" applyBorder="1" applyAlignment="1">
      <alignment horizontal="left" vertical="center" indent="1"/>
    </xf>
    <xf numFmtId="0" fontId="35" fillId="0" borderId="54" xfId="2" applyFont="1" applyBorder="1" applyAlignment="1">
      <alignment horizontal="left" vertical="center" indent="1"/>
    </xf>
    <xf numFmtId="0" fontId="35" fillId="0" borderId="56" xfId="2" applyFont="1" applyBorder="1" applyAlignment="1">
      <alignment horizontal="left" vertical="center" indent="1"/>
    </xf>
    <xf numFmtId="0" fontId="38" fillId="10" borderId="13" xfId="2" applyFont="1" applyFill="1" applyBorder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8" fillId="0" borderId="0" xfId="1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textRotation="90"/>
    </xf>
    <xf numFmtId="0" fontId="2" fillId="0" borderId="0" xfId="0" applyNumberFormat="1" applyFont="1"/>
    <xf numFmtId="0" fontId="17" fillId="0" borderId="0" xfId="0" applyNumberFormat="1" applyFont="1" applyAlignment="1">
      <alignment horizontal="right" vertical="center" wrapText="1"/>
    </xf>
    <xf numFmtId="0" fontId="17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/>
    <xf numFmtId="0" fontId="18" fillId="0" borderId="0" xfId="0" applyNumberFormat="1" applyFont="1" applyAlignment="1">
      <alignment textRotation="90"/>
    </xf>
    <xf numFmtId="0" fontId="18" fillId="0" borderId="0" xfId="0" applyNumberFormat="1" applyFont="1"/>
    <xf numFmtId="0" fontId="18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9" fillId="0" borderId="0" xfId="0" applyNumberFormat="1" applyFont="1"/>
    <xf numFmtId="10" fontId="2" fillId="0" borderId="0" xfId="0" applyNumberFormat="1" applyFont="1" applyAlignment="1">
      <alignment horizontal="center"/>
    </xf>
    <xf numFmtId="10" fontId="2" fillId="0" borderId="0" xfId="0" applyNumberFormat="1" applyFont="1"/>
    <xf numFmtId="10" fontId="2" fillId="0" borderId="0" xfId="0" applyNumberFormat="1" applyFont="1" applyAlignment="1">
      <alignment textRotation="90"/>
    </xf>
    <xf numFmtId="10" fontId="17" fillId="0" borderId="0" xfId="0" applyNumberFormat="1" applyFont="1" applyAlignment="1">
      <alignment horizontal="right" vertical="center" wrapText="1"/>
    </xf>
    <xf numFmtId="10" fontId="17" fillId="0" borderId="0" xfId="0" applyNumberFormat="1" applyFont="1" applyAlignment="1">
      <alignment horizontal="left" vertical="center" wrapText="1"/>
    </xf>
    <xf numFmtId="10" fontId="2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vertical="center" wrapText="1"/>
    </xf>
    <xf numFmtId="0" fontId="2" fillId="0" borderId="0" xfId="1" applyNumberFormat="1" applyFont="1" applyAlignment="1">
      <alignment horizontal="center"/>
    </xf>
    <xf numFmtId="0" fontId="40" fillId="5" borderId="11" xfId="2" applyFont="1" applyFill="1" applyBorder="1" applyAlignment="1">
      <alignment vertical="center"/>
    </xf>
    <xf numFmtId="0" fontId="40" fillId="5" borderId="21" xfId="2" applyFont="1" applyFill="1" applyBorder="1" applyAlignment="1">
      <alignment vertical="center"/>
    </xf>
    <xf numFmtId="0" fontId="34" fillId="5" borderId="12" xfId="2" applyFont="1" applyFill="1" applyBorder="1" applyAlignment="1">
      <alignment vertical="center"/>
    </xf>
    <xf numFmtId="0" fontId="34" fillId="5" borderId="38" xfId="2" applyFont="1" applyFill="1" applyBorder="1">
      <alignment horizontal="center" vertical="center"/>
    </xf>
    <xf numFmtId="0" fontId="35" fillId="5" borderId="55" xfId="2" applyFont="1" applyFill="1" applyBorder="1" applyAlignment="1">
      <alignment horizontal="left" vertical="center" indent="1"/>
    </xf>
    <xf numFmtId="0" fontId="35" fillId="5" borderId="52" xfId="2" applyFont="1" applyFill="1" applyBorder="1" applyAlignment="1">
      <alignment horizontal="left" vertical="center" indent="1"/>
    </xf>
    <xf numFmtId="0" fontId="35" fillId="5" borderId="54" xfId="2" applyFont="1" applyFill="1" applyBorder="1" applyAlignment="1">
      <alignment horizontal="left" vertical="center" indent="1"/>
    </xf>
    <xf numFmtId="0" fontId="35" fillId="5" borderId="56" xfId="2" applyFont="1" applyFill="1" applyBorder="1" applyAlignment="1">
      <alignment horizontal="left" vertical="center" indent="1"/>
    </xf>
    <xf numFmtId="0" fontId="35" fillId="11" borderId="0" xfId="2" applyFont="1" applyFill="1">
      <alignment horizontal="center" vertical="center"/>
    </xf>
    <xf numFmtId="0" fontId="34" fillId="11" borderId="39" xfId="2" applyFont="1" applyFill="1" applyBorder="1">
      <alignment horizontal="center" vertical="center"/>
    </xf>
    <xf numFmtId="0" fontId="34" fillId="11" borderId="29" xfId="2" applyFont="1" applyFill="1" applyBorder="1">
      <alignment horizontal="center" vertical="center"/>
    </xf>
    <xf numFmtId="0" fontId="40" fillId="11" borderId="22" xfId="2" applyFont="1" applyFill="1" applyBorder="1" applyAlignment="1">
      <alignment vertical="center"/>
    </xf>
    <xf numFmtId="0" fontId="40" fillId="11" borderId="28" xfId="2" applyFont="1" applyFill="1" applyBorder="1" applyAlignment="1">
      <alignment vertical="center"/>
    </xf>
    <xf numFmtId="0" fontId="35" fillId="11" borderId="51" xfId="2" applyFont="1" applyFill="1" applyBorder="1" applyAlignment="1">
      <alignment horizontal="left" vertical="center" indent="1"/>
    </xf>
    <xf numFmtId="0" fontId="35" fillId="11" borderId="52" xfId="2" applyFont="1" applyFill="1" applyBorder="1" applyAlignment="1">
      <alignment horizontal="left" vertical="center" indent="1"/>
    </xf>
    <xf numFmtId="0" fontId="35" fillId="11" borderId="50" xfId="2" applyFont="1" applyFill="1" applyBorder="1" applyAlignment="1">
      <alignment horizontal="left" vertical="center" indent="1"/>
    </xf>
    <xf numFmtId="0" fontId="35" fillId="11" borderId="55" xfId="2" applyFont="1" applyFill="1" applyBorder="1" applyAlignment="1">
      <alignment horizontal="left" vertical="center" indent="1"/>
    </xf>
    <xf numFmtId="0" fontId="40" fillId="11" borderId="11" xfId="2" applyFont="1" applyFill="1" applyBorder="1" applyAlignment="1">
      <alignment vertical="center"/>
    </xf>
    <xf numFmtId="0" fontId="40" fillId="11" borderId="21" xfId="2" applyFont="1" applyFill="1" applyBorder="1" applyAlignment="1">
      <alignment vertical="center"/>
    </xf>
    <xf numFmtId="0" fontId="40" fillId="11" borderId="12" xfId="2" applyFont="1" applyFill="1" applyBorder="1" applyAlignment="1">
      <alignment vertical="center"/>
    </xf>
    <xf numFmtId="0" fontId="34" fillId="11" borderId="37" xfId="2" applyFont="1" applyFill="1" applyBorder="1">
      <alignment horizontal="center" vertical="center"/>
    </xf>
    <xf numFmtId="0" fontId="35" fillId="11" borderId="54" xfId="2" applyFont="1" applyFill="1" applyBorder="1" applyAlignment="1">
      <alignment horizontal="left" vertical="center" indent="1"/>
    </xf>
    <xf numFmtId="0" fontId="14" fillId="0" borderId="51" xfId="2" applyFont="1" applyBorder="1" applyAlignment="1">
      <alignment horizontal="center" vertical="center" wrapText="1"/>
    </xf>
    <xf numFmtId="0" fontId="14" fillId="0" borderId="52" xfId="2" applyFont="1" applyBorder="1" applyAlignment="1">
      <alignment horizontal="center" vertical="center" wrapText="1"/>
    </xf>
    <xf numFmtId="0" fontId="34" fillId="0" borderId="57" xfId="2" applyFont="1" applyBorder="1">
      <alignment horizontal="center" vertical="center"/>
    </xf>
    <xf numFmtId="0" fontId="35" fillId="0" borderId="58" xfId="2" applyFont="1" applyBorder="1" applyAlignment="1">
      <alignment horizontal="left" vertical="center" indent="1"/>
    </xf>
    <xf numFmtId="0" fontId="34" fillId="0" borderId="58" xfId="2" applyFont="1" applyBorder="1">
      <alignment horizontal="center" vertical="center"/>
    </xf>
    <xf numFmtId="0" fontId="39" fillId="0" borderId="0" xfId="3" applyFill="1" applyBorder="1" applyAlignment="1">
      <alignment horizontal="center" vertical="center"/>
    </xf>
    <xf numFmtId="0" fontId="40" fillId="0" borderId="0" xfId="2" applyFont="1" applyBorder="1" applyAlignment="1">
      <alignment vertical="center"/>
    </xf>
    <xf numFmtId="0" fontId="41" fillId="0" borderId="0" xfId="2" applyFont="1" applyBorder="1">
      <alignment horizontal="center" vertical="center"/>
    </xf>
    <xf numFmtId="0" fontId="41" fillId="0" borderId="42" xfId="2" applyFont="1" applyBorder="1">
      <alignment horizontal="center" vertical="center"/>
    </xf>
    <xf numFmtId="0" fontId="34" fillId="6" borderId="41" xfId="2" applyFont="1" applyFill="1" applyBorder="1">
      <alignment horizontal="center" vertical="center"/>
    </xf>
    <xf numFmtId="0" fontId="34" fillId="6" borderId="43" xfId="2" applyFont="1" applyFill="1" applyBorder="1">
      <alignment horizontal="center" vertical="center"/>
    </xf>
    <xf numFmtId="0" fontId="40" fillId="0" borderId="42" xfId="2" applyFont="1" applyBorder="1" applyAlignment="1">
      <alignment vertical="center"/>
    </xf>
    <xf numFmtId="0" fontId="40" fillId="0" borderId="59" xfId="2" applyFont="1" applyBorder="1" applyAlignment="1">
      <alignment vertical="center"/>
    </xf>
    <xf numFmtId="0" fontId="34" fillId="0" borderId="41" xfId="2" applyFont="1" applyBorder="1">
      <alignment horizontal="center" vertical="center"/>
    </xf>
    <xf numFmtId="0" fontId="40" fillId="6" borderId="43" xfId="2" applyFont="1" applyFill="1" applyBorder="1" applyAlignment="1">
      <alignment vertical="center"/>
    </xf>
    <xf numFmtId="0" fontId="40" fillId="0" borderId="47" xfId="2" applyFont="1" applyBorder="1" applyAlignment="1">
      <alignment vertical="center"/>
    </xf>
    <xf numFmtId="0" fontId="40" fillId="0" borderId="41" xfId="2" applyFont="1" applyBorder="1" applyAlignment="1">
      <alignment vertical="center"/>
    </xf>
    <xf numFmtId="0" fontId="34" fillId="0" borderId="45" xfId="2" applyFont="1" applyBorder="1">
      <alignment horizontal="center" vertical="center"/>
    </xf>
    <xf numFmtId="0" fontId="40" fillId="6" borderId="44" xfId="2" applyFont="1" applyFill="1" applyBorder="1" applyAlignment="1">
      <alignment vertical="center"/>
    </xf>
    <xf numFmtId="0" fontId="40" fillId="0" borderId="15" xfId="2" applyFont="1" applyBorder="1" applyAlignment="1">
      <alignment vertical="center"/>
    </xf>
    <xf numFmtId="0" fontId="40" fillId="5" borderId="0" xfId="2" applyFont="1" applyFill="1" applyBorder="1" applyAlignment="1">
      <alignment vertical="center"/>
    </xf>
    <xf numFmtId="0" fontId="40" fillId="5" borderId="41" xfId="2" applyFont="1" applyFill="1" applyBorder="1" applyAlignment="1">
      <alignment vertical="center"/>
    </xf>
    <xf numFmtId="0" fontId="34" fillId="5" borderId="15" xfId="2" applyFont="1" applyFill="1" applyBorder="1" applyAlignment="1">
      <alignment vertical="center"/>
    </xf>
    <xf numFmtId="0" fontId="34" fillId="5" borderId="0" xfId="2" applyFont="1" applyFill="1" applyBorder="1">
      <alignment horizontal="center" vertical="center"/>
    </xf>
    <xf numFmtId="0" fontId="40" fillId="0" borderId="0" xfId="2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4" fillId="0" borderId="61" xfId="2" applyFont="1" applyBorder="1">
      <alignment horizontal="center" vertical="center"/>
    </xf>
    <xf numFmtId="0" fontId="7" fillId="0" borderId="51" xfId="2" applyFont="1" applyBorder="1" applyAlignment="1">
      <alignment horizontal="center" vertical="center" wrapText="1"/>
    </xf>
    <xf numFmtId="0" fontId="7" fillId="0" borderId="58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34" fillId="8" borderId="0" xfId="2" applyFont="1" applyFill="1" applyBorder="1">
      <alignment horizontal="center" vertical="center"/>
    </xf>
    <xf numFmtId="0" fontId="34" fillId="8" borderId="28" xfId="2" applyFont="1" applyFill="1" applyBorder="1">
      <alignment horizontal="center" vertical="center"/>
    </xf>
    <xf numFmtId="0" fontId="34" fillId="6" borderId="47" xfId="2" applyFont="1" applyFill="1" applyBorder="1">
      <alignment horizontal="center" vertical="center"/>
    </xf>
    <xf numFmtId="0" fontId="34" fillId="6" borderId="15" xfId="2" applyFont="1" applyFill="1" applyBorder="1">
      <alignment horizontal="center" vertical="center"/>
    </xf>
    <xf numFmtId="0" fontId="34" fillId="8" borderId="11" xfId="2" applyFont="1" applyFill="1" applyBorder="1">
      <alignment horizontal="center" vertical="center"/>
    </xf>
    <xf numFmtId="0" fontId="34" fillId="6" borderId="42" xfId="2" applyFont="1" applyFill="1" applyBorder="1">
      <alignment horizontal="center" vertical="center"/>
    </xf>
    <xf numFmtId="0" fontId="34" fillId="6" borderId="48" xfId="2" applyFont="1" applyFill="1" applyBorder="1">
      <alignment horizontal="center" vertical="center"/>
    </xf>
    <xf numFmtId="0" fontId="34" fillId="8" borderId="42" xfId="2" applyFont="1" applyFill="1" applyBorder="1">
      <alignment horizontal="center" vertical="center"/>
    </xf>
    <xf numFmtId="0" fontId="34" fillId="8" borderId="41" xfId="2" applyFont="1" applyFill="1" applyBorder="1">
      <alignment horizontal="center" vertical="center"/>
    </xf>
    <xf numFmtId="0" fontId="34" fillId="8" borderId="62" xfId="2" applyFont="1" applyFill="1" applyBorder="1">
      <alignment horizontal="center" vertical="center"/>
    </xf>
    <xf numFmtId="0" fontId="34" fillId="6" borderId="62" xfId="2" applyFont="1" applyFill="1" applyBorder="1">
      <alignment horizontal="center" vertical="center"/>
    </xf>
    <xf numFmtId="0" fontId="34" fillId="8" borderId="48" xfId="2" applyFont="1" applyFill="1" applyBorder="1">
      <alignment horizontal="center" vertical="center"/>
    </xf>
    <xf numFmtId="0" fontId="34" fillId="8" borderId="9" xfId="2" applyFont="1" applyFill="1" applyBorder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14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9" fontId="2" fillId="0" borderId="0" xfId="1" applyFont="1" applyAlignment="1">
      <alignment horizontal="center" vertic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4" fillId="0" borderId="7" xfId="2" applyFont="1" applyBorder="1">
      <alignment horizontal="center" vertical="center"/>
    </xf>
    <xf numFmtId="0" fontId="34" fillId="0" borderId="0" xfId="2" applyFont="1">
      <alignment horizontal="center" vertical="center"/>
    </xf>
    <xf numFmtId="0" fontId="37" fillId="7" borderId="8" xfId="2" applyFont="1" applyFill="1" applyBorder="1">
      <alignment horizontal="center" vertical="center"/>
    </xf>
    <xf numFmtId="0" fontId="37" fillId="7" borderId="9" xfId="2" applyFont="1" applyFill="1" applyBorder="1">
      <alignment horizontal="center" vertical="center"/>
    </xf>
    <xf numFmtId="0" fontId="37" fillId="7" borderId="14" xfId="2" applyFont="1" applyFill="1" applyBorder="1">
      <alignment horizontal="center" vertical="center"/>
    </xf>
    <xf numFmtId="0" fontId="37" fillId="7" borderId="15" xfId="2" applyFont="1" applyFill="1" applyBorder="1">
      <alignment horizontal="center" vertical="center"/>
    </xf>
    <xf numFmtId="0" fontId="38" fillId="7" borderId="10" xfId="2" applyFont="1" applyFill="1" applyBorder="1">
      <alignment horizontal="center" vertical="center"/>
    </xf>
    <xf numFmtId="0" fontId="38" fillId="7" borderId="11" xfId="2" applyFont="1" applyFill="1" applyBorder="1">
      <alignment horizontal="center" vertical="center"/>
    </xf>
    <xf numFmtId="0" fontId="38" fillId="7" borderId="12" xfId="2" applyFont="1" applyFill="1" applyBorder="1">
      <alignment horizontal="center" vertical="center"/>
    </xf>
    <xf numFmtId="0" fontId="41" fillId="9" borderId="10" xfId="2" applyFont="1" applyFill="1" applyBorder="1" applyAlignment="1">
      <alignment horizontal="left" vertical="center"/>
    </xf>
    <xf numFmtId="0" fontId="41" fillId="9" borderId="11" xfId="2" applyFont="1" applyFill="1" applyBorder="1" applyAlignment="1">
      <alignment horizontal="left" vertical="center"/>
    </xf>
    <xf numFmtId="0" fontId="38" fillId="7" borderId="13" xfId="2" applyFont="1" applyFill="1" applyBorder="1">
      <alignment horizontal="center" vertical="center"/>
    </xf>
    <xf numFmtId="0" fontId="41" fillId="9" borderId="10" xfId="2" applyFont="1" applyFill="1" applyBorder="1" applyAlignment="1">
      <alignment horizontal="left" vertical="center" wrapText="1"/>
    </xf>
    <xf numFmtId="0" fontId="41" fillId="9" borderId="11" xfId="2" applyFont="1" applyFill="1" applyBorder="1" applyAlignment="1">
      <alignment horizontal="left" vertical="center" wrapText="1"/>
    </xf>
    <xf numFmtId="0" fontId="40" fillId="0" borderId="46" xfId="2" applyFont="1" applyBorder="1" applyAlignment="1">
      <alignment horizontal="center" vertical="center" wrapText="1"/>
    </xf>
    <xf numFmtId="0" fontId="40" fillId="0" borderId="60" xfId="2" applyFont="1" applyBorder="1" applyAlignment="1">
      <alignment horizontal="center" vertical="center" wrapText="1"/>
    </xf>
    <xf numFmtId="0" fontId="37" fillId="7" borderId="8" xfId="2" applyFont="1" applyFill="1" applyBorder="1" applyAlignment="1">
      <alignment horizontal="center" vertical="center"/>
    </xf>
    <xf numFmtId="0" fontId="37" fillId="7" borderId="9" xfId="2" applyFont="1" applyFill="1" applyBorder="1" applyAlignment="1">
      <alignment horizontal="center" vertical="center"/>
    </xf>
    <xf numFmtId="0" fontId="37" fillId="7" borderId="14" xfId="2" applyFont="1" applyFill="1" applyBorder="1" applyAlignment="1">
      <alignment horizontal="center" vertical="center"/>
    </xf>
    <xf numFmtId="0" fontId="37" fillId="7" borderId="15" xfId="2" applyFont="1" applyFill="1" applyBorder="1" applyAlignment="1">
      <alignment horizontal="center" vertical="center"/>
    </xf>
    <xf numFmtId="0" fontId="37" fillId="7" borderId="40" xfId="2" applyFont="1" applyFill="1" applyBorder="1" applyAlignment="1">
      <alignment horizontal="center" vertical="center"/>
    </xf>
    <xf numFmtId="0" fontId="37" fillId="7" borderId="19" xfId="2" applyFont="1" applyFill="1" applyBorder="1" applyAlignment="1">
      <alignment horizontal="center" vertical="center"/>
    </xf>
    <xf numFmtId="0" fontId="39" fillId="0" borderId="24" xfId="3" applyFill="1" applyBorder="1" applyAlignment="1">
      <alignment horizontal="center" vertical="center"/>
    </xf>
    <xf numFmtId="0" fontId="39" fillId="0" borderId="11" xfId="3" applyFill="1" applyBorder="1" applyAlignment="1">
      <alignment horizontal="center" vertical="center"/>
    </xf>
    <xf numFmtId="0" fontId="35" fillId="0" borderId="50" xfId="2" applyFont="1" applyBorder="1" applyAlignment="1">
      <alignment horizontal="center" vertical="center" wrapText="1"/>
    </xf>
    <xf numFmtId="0" fontId="35" fillId="0" borderId="51" xfId="2" applyFont="1" applyBorder="1" applyAlignment="1">
      <alignment horizontal="center" vertical="center" wrapText="1"/>
    </xf>
    <xf numFmtId="0" fontId="38" fillId="10" borderId="10" xfId="2" applyFont="1" applyFill="1" applyBorder="1">
      <alignment horizontal="center" vertical="center"/>
    </xf>
    <xf numFmtId="0" fontId="38" fillId="10" borderId="11" xfId="2" applyFont="1" applyFill="1" applyBorder="1">
      <alignment horizontal="center" vertical="center"/>
    </xf>
    <xf numFmtId="0" fontId="38" fillId="10" borderId="12" xfId="2" applyFont="1" applyFill="1" applyBorder="1">
      <alignment horizontal="center" vertical="center"/>
    </xf>
    <xf numFmtId="0" fontId="38" fillId="10" borderId="13" xfId="2" applyFont="1" applyFill="1" applyBorder="1">
      <alignment horizontal="center" vertical="center"/>
    </xf>
  </cellXfs>
  <cellStyles count="4">
    <cellStyle name="Lien hypertexte 2" xfId="3" xr:uid="{544EF456-61FD-4853-8671-89FC3A4FD14A}"/>
    <cellStyle name="Normal" xfId="0" builtinId="0"/>
    <cellStyle name="Normal 2" xfId="2" xr:uid="{4DC529E0-F48C-4D81-A58F-893A66310C03}"/>
    <cellStyle name="Pourcentag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strRef>
              <c:f>'Graphe des taches'!$M$5:$M$12</c:f>
              <c:strCache>
                <c:ptCount val="8"/>
                <c:pt idx="0">
                  <c:v>Activité 1 : conception - études  préliminaire</c:v>
                </c:pt>
                <c:pt idx="1">
                  <c:v>Activité 2 : conception - étude détaillée du projet</c:v>
                </c:pt>
                <c:pt idx="2">
                  <c:v>Activité 3 : analyse – diagnostic </c:v>
                </c:pt>
                <c:pt idx="3">
                  <c:v>Activité 4 : maintenance d’une installation électrique </c:v>
                </c:pt>
                <c:pt idx="4">
                  <c:v>Activité 5 : conduite de projet/chantier</c:v>
                </c:pt>
                <c:pt idx="5">
                  <c:v>Activité 6 : réalisation : installation – intégration </c:v>
                </c:pt>
                <c:pt idx="6">
                  <c:v>Activité 7 : mise en service </c:v>
                </c:pt>
                <c:pt idx="7">
                  <c:v>Activité 8 - communication </c:v>
                </c:pt>
              </c:strCache>
            </c:strRef>
          </c:cat>
          <c:val>
            <c:numRef>
              <c:f>'Graphe des taches'!$U$5:$U$12</c:f>
              <c:numCache>
                <c:formatCode>0</c:formatCode>
                <c:ptCount val="8"/>
                <c:pt idx="0">
                  <c:v>7.6388888888888893</c:v>
                </c:pt>
                <c:pt idx="1">
                  <c:v>14.583333333333334</c:v>
                </c:pt>
                <c:pt idx="2">
                  <c:v>34.375</c:v>
                </c:pt>
                <c:pt idx="3">
                  <c:v>10.9375</c:v>
                </c:pt>
                <c:pt idx="4">
                  <c:v>14.583333333333334</c:v>
                </c:pt>
                <c:pt idx="5">
                  <c:v>31.25</c:v>
                </c:pt>
                <c:pt idx="6">
                  <c:v>45</c:v>
                </c:pt>
                <c:pt idx="7">
                  <c:v>14.84375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D-4658-BEC7-B712F5935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57664"/>
        <c:axId val="117459200"/>
      </c:radarChart>
      <c:catAx>
        <c:axId val="1174576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7459200"/>
        <c:crosses val="autoZero"/>
        <c:auto val="1"/>
        <c:lblAlgn val="ctr"/>
        <c:lblOffset val="100"/>
        <c:noMultiLvlLbl val="0"/>
      </c:catAx>
      <c:valAx>
        <c:axId val="117459200"/>
        <c:scaling>
          <c:orientation val="minMax"/>
          <c:min val="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1745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% de la tâche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'Graphe des taches'!$W$2:$W$29</c:f>
              <c:strCache>
                <c:ptCount val="28"/>
                <c:pt idx="0">
                  <c:v>T1.1</c:v>
                </c:pt>
                <c:pt idx="1">
                  <c:v>T1.2</c:v>
                </c:pt>
                <c:pt idx="2">
                  <c:v>T1.3</c:v>
                </c:pt>
                <c:pt idx="3">
                  <c:v>T1.4</c:v>
                </c:pt>
                <c:pt idx="4">
                  <c:v>T2.1</c:v>
                </c:pt>
                <c:pt idx="5">
                  <c:v>T2.2</c:v>
                </c:pt>
                <c:pt idx="6">
                  <c:v>T3.1</c:v>
                </c:pt>
                <c:pt idx="7">
                  <c:v>T3.2</c:v>
                </c:pt>
                <c:pt idx="8">
                  <c:v>T3.3</c:v>
                </c:pt>
                <c:pt idx="9">
                  <c:v>T4.1</c:v>
                </c:pt>
                <c:pt idx="10">
                  <c:v>T4.2</c:v>
                </c:pt>
                <c:pt idx="11">
                  <c:v>T4.3</c:v>
                </c:pt>
                <c:pt idx="12">
                  <c:v>T5.1</c:v>
                </c:pt>
                <c:pt idx="13">
                  <c:v>T5.2</c:v>
                </c:pt>
                <c:pt idx="14">
                  <c:v>T5.3</c:v>
                </c:pt>
                <c:pt idx="15">
                  <c:v>T5.4</c:v>
                </c:pt>
                <c:pt idx="16">
                  <c:v>T5.5</c:v>
                </c:pt>
                <c:pt idx="17">
                  <c:v>T6.1</c:v>
                </c:pt>
                <c:pt idx="18">
                  <c:v>T6.2</c:v>
                </c:pt>
                <c:pt idx="19">
                  <c:v>T6.3</c:v>
                </c:pt>
                <c:pt idx="20">
                  <c:v>T7.1</c:v>
                </c:pt>
                <c:pt idx="21">
                  <c:v>T7.2</c:v>
                </c:pt>
                <c:pt idx="22">
                  <c:v>T7.3</c:v>
                </c:pt>
                <c:pt idx="23">
                  <c:v>T8.1</c:v>
                </c:pt>
                <c:pt idx="24">
                  <c:v>T8.2</c:v>
                </c:pt>
                <c:pt idx="25">
                  <c:v>T8.3</c:v>
                </c:pt>
                <c:pt idx="26">
                  <c:v>T8.4</c:v>
                </c:pt>
                <c:pt idx="27">
                  <c:v>T8.5</c:v>
                </c:pt>
              </c:strCache>
            </c:strRef>
          </c:cat>
          <c:val>
            <c:numRef>
              <c:f>'Graphe des taches'!$AH$2:$AH$29</c:f>
              <c:numCache>
                <c:formatCode>General</c:formatCode>
                <c:ptCount val="28"/>
                <c:pt idx="0">
                  <c:v>50</c:v>
                </c:pt>
                <c:pt idx="1">
                  <c:v>0</c:v>
                </c:pt>
                <c:pt idx="2">
                  <c:v>6.25</c:v>
                </c:pt>
                <c:pt idx="3">
                  <c:v>0</c:v>
                </c:pt>
                <c:pt idx="4">
                  <c:v>12.5</c:v>
                </c:pt>
                <c:pt idx="5">
                  <c:v>18.75</c:v>
                </c:pt>
                <c:pt idx="6">
                  <c:v>62.5</c:v>
                </c:pt>
                <c:pt idx="7">
                  <c:v>37.5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18.75</c:v>
                </c:pt>
                <c:pt idx="16">
                  <c:v>12.5</c:v>
                </c:pt>
                <c:pt idx="17">
                  <c:v>0</c:v>
                </c:pt>
                <c:pt idx="18">
                  <c:v>43.75</c:v>
                </c:pt>
                <c:pt idx="19">
                  <c:v>50</c:v>
                </c:pt>
                <c:pt idx="20">
                  <c:v>87.5</c:v>
                </c:pt>
                <c:pt idx="21">
                  <c:v>18.75</c:v>
                </c:pt>
                <c:pt idx="22">
                  <c:v>12.5</c:v>
                </c:pt>
                <c:pt idx="23">
                  <c:v>56.25</c:v>
                </c:pt>
                <c:pt idx="24">
                  <c:v>25</c:v>
                </c:pt>
                <c:pt idx="25">
                  <c:v>12.5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E-4F9B-ADA1-E4102BC2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7978111"/>
        <c:axId val="1000910319"/>
      </c:barChart>
      <c:catAx>
        <c:axId val="65797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0910319"/>
        <c:crosses val="autoZero"/>
        <c:auto val="1"/>
        <c:lblAlgn val="ctr"/>
        <c:lblOffset val="100"/>
        <c:noMultiLvlLbl val="0"/>
      </c:catAx>
      <c:valAx>
        <c:axId val="100091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9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Competence en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'Graphe des compétences'!$A$21:$A$38</c:f>
              <c:strCache>
                <c:ptCount val="18"/>
                <c:pt idx="0">
                  <c:v>C01</c:v>
                </c:pt>
                <c:pt idx="1">
                  <c:v>C02</c:v>
                </c:pt>
                <c:pt idx="2">
                  <c:v>C03</c:v>
                </c:pt>
                <c:pt idx="3">
                  <c:v>C04</c:v>
                </c:pt>
                <c:pt idx="4">
                  <c:v>C05</c:v>
                </c:pt>
                <c:pt idx="5">
                  <c:v>C06</c:v>
                </c:pt>
                <c:pt idx="6">
                  <c:v>C07</c:v>
                </c:pt>
                <c:pt idx="7">
                  <c:v>C08</c:v>
                </c:pt>
                <c:pt idx="8">
                  <c:v>C09</c:v>
                </c:pt>
                <c:pt idx="9">
                  <c:v>C10</c:v>
                </c:pt>
                <c:pt idx="10">
                  <c:v>C11</c:v>
                </c:pt>
                <c:pt idx="11">
                  <c:v>C12</c:v>
                </c:pt>
                <c:pt idx="12">
                  <c:v>C13</c:v>
                </c:pt>
                <c:pt idx="13">
                  <c:v>C14</c:v>
                </c:pt>
                <c:pt idx="14">
                  <c:v>C15</c:v>
                </c:pt>
                <c:pt idx="15">
                  <c:v>C16</c:v>
                </c:pt>
                <c:pt idx="16">
                  <c:v>C17</c:v>
                </c:pt>
                <c:pt idx="17">
                  <c:v>C18</c:v>
                </c:pt>
              </c:strCache>
            </c:strRef>
          </c:cat>
          <c:val>
            <c:numRef>
              <c:f>'Graphe des compétences'!$M$21:$M$38</c:f>
              <c:numCache>
                <c:formatCode>0.0</c:formatCode>
                <c:ptCount val="18"/>
                <c:pt idx="0">
                  <c:v>15.625</c:v>
                </c:pt>
                <c:pt idx="1">
                  <c:v>21.875</c:v>
                </c:pt>
                <c:pt idx="2">
                  <c:v>15.625</c:v>
                </c:pt>
                <c:pt idx="3">
                  <c:v>10</c:v>
                </c:pt>
                <c:pt idx="4">
                  <c:v>11.25</c:v>
                </c:pt>
                <c:pt idx="5">
                  <c:v>3.125</c:v>
                </c:pt>
                <c:pt idx="6">
                  <c:v>12.5</c:v>
                </c:pt>
                <c:pt idx="7">
                  <c:v>3.125</c:v>
                </c:pt>
                <c:pt idx="8">
                  <c:v>12.5</c:v>
                </c:pt>
                <c:pt idx="9">
                  <c:v>0</c:v>
                </c:pt>
                <c:pt idx="10">
                  <c:v>37.5</c:v>
                </c:pt>
                <c:pt idx="11">
                  <c:v>15.625</c:v>
                </c:pt>
                <c:pt idx="12">
                  <c:v>20.833333333333332</c:v>
                </c:pt>
                <c:pt idx="13">
                  <c:v>21.875</c:v>
                </c:pt>
                <c:pt idx="14">
                  <c:v>52.083333333333336</c:v>
                </c:pt>
                <c:pt idx="15">
                  <c:v>53.125</c:v>
                </c:pt>
                <c:pt idx="16">
                  <c:v>16.666666666666668</c:v>
                </c:pt>
                <c:pt idx="17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6-4B92-B548-E163621A7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14159"/>
        <c:axId val="123590799"/>
      </c:barChart>
      <c:catAx>
        <c:axId val="8711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90799"/>
        <c:crosses val="autoZero"/>
        <c:auto val="1"/>
        <c:lblAlgn val="ctr"/>
        <c:lblOffset val="100"/>
        <c:noMultiLvlLbl val="0"/>
      </c:catAx>
      <c:valAx>
        <c:axId val="12359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14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60279E5-8D2B-41C9-A6B7-E7B7566081E7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65F3DB4-5394-4CBB-AEE4-40F74DF3E561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5189B4FF-5113-4E12-BC14-E3CDD6AF577A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136070</xdr:colOff>
      <xdr:row>2</xdr:row>
      <xdr:rowOff>160092</xdr:rowOff>
    </xdr:from>
    <xdr:to>
      <xdr:col>13</xdr:col>
      <xdr:colOff>81641</xdr:colOff>
      <xdr:row>17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3F04590-0F4F-47A6-BDCA-7857E19C6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9CF51E2-1872-4F04-91E8-DB92B0465343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937AD91-DE21-4159-A840-01BEE1AB876C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C6F8EC20-135E-45C9-824A-B3B291D49A32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8B97914-A266-48CB-9466-BDA9DB5BFC31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5B1E6FF-1AC7-4420-8166-92D3075C5F81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0B55A090-BCD4-48FE-BE11-79CF155F5E21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6159BE3-EBFE-4968-BC1A-0A9DF8CAFF39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F90F78F-B896-4E04-B86C-2DD906E7138C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92BD3EA4-3364-43F1-A439-922FFD4C48E0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44E9B0A-3A29-4583-91F4-30662EE06C76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F28CC20-7379-4D91-B8FD-54CE7A954A42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CB3102EE-206C-4497-8A9A-26BB59552C1E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653B266-E3CD-411C-AF20-5B6488051E0B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72F3BAF-2B71-4102-8C86-566B29A40D41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AA77146E-759E-49FB-8962-09245718BE3F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CE71ADA-68FB-472B-B654-46ED817709E4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2152FA4-B029-4AC9-8B35-F3336F9B7B61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346C6621-6274-41E0-8355-125923249B4A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1340827</xdr:rowOff>
    </xdr:from>
    <xdr:to>
      <xdr:col>4</xdr:col>
      <xdr:colOff>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611B3DF-DA4B-45FC-9351-55C09D89BDBD}"/>
            </a:ext>
          </a:extLst>
        </xdr:cNvPr>
        <xdr:cNvSpPr txBox="1"/>
      </xdr:nvSpPr>
      <xdr:spPr>
        <a:xfrm>
          <a:off x="9526" y="2626702"/>
          <a:ext cx="6619874" cy="124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A compléter par :</a:t>
          </a:r>
        </a:p>
        <a:p>
          <a:r>
            <a:rPr lang="fr-FR" sz="1200" b="1"/>
            <a:t>0</a:t>
          </a:r>
          <a:r>
            <a:rPr lang="fr-FR" sz="1200"/>
            <a:t> : si cela ne peut être vérifiée</a:t>
          </a:r>
        </a:p>
        <a:p>
          <a:r>
            <a:rPr lang="fr-FR" sz="1200" b="1"/>
            <a:t>0,5 </a:t>
          </a:r>
          <a:r>
            <a:rPr lang="fr-FR" sz="1200"/>
            <a:t>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partiellement vérifiée</a:t>
          </a:r>
        </a:p>
        <a:p>
          <a:r>
            <a:rPr lang="fr-FR" sz="1200" b="1"/>
            <a:t>1</a:t>
          </a:r>
          <a:r>
            <a:rPr lang="fr-FR" sz="1200"/>
            <a:t> : 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cela </a:t>
          </a:r>
          <a:r>
            <a:rPr lang="fr-FR" sz="1200"/>
            <a:t>est facilement vérifiable</a:t>
          </a:r>
        </a:p>
      </xdr:txBody>
    </xdr:sp>
    <xdr:clientData/>
  </xdr:twoCellAnchor>
  <xdr:twoCellAnchor>
    <xdr:from>
      <xdr:col>0</xdr:col>
      <xdr:colOff>0</xdr:colOff>
      <xdr:row>6</xdr:row>
      <xdr:rowOff>123824</xdr:rowOff>
    </xdr:from>
    <xdr:to>
      <xdr:col>4</xdr:col>
      <xdr:colOff>7327</xdr:colOff>
      <xdr:row>6</xdr:row>
      <xdr:rowOff>1340827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63BEE8C-EF50-4568-9902-A34E77858AE9}"/>
            </a:ext>
          </a:extLst>
        </xdr:cNvPr>
        <xdr:cNvSpPr txBox="1"/>
      </xdr:nvSpPr>
      <xdr:spPr>
        <a:xfrm>
          <a:off x="0" y="1409699"/>
          <a:ext cx="6636727" cy="1217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Observations</a:t>
          </a:r>
          <a:r>
            <a:rPr lang="fr-FR" sz="1100" b="1" baseline="0"/>
            <a:t> :</a:t>
          </a:r>
        </a:p>
        <a:p>
          <a:pPr algn="r"/>
          <a:endParaRPr lang="fr-FR" sz="1100" b="1" baseline="0"/>
        </a:p>
      </xdr:txBody>
    </xdr:sp>
    <xdr:clientData/>
  </xdr:twoCellAnchor>
  <xdr:twoCellAnchor>
    <xdr:from>
      <xdr:col>3</xdr:col>
      <xdr:colOff>8590</xdr:colOff>
      <xdr:row>6</xdr:row>
      <xdr:rowOff>1926981</xdr:rowOff>
    </xdr:from>
    <xdr:to>
      <xdr:col>3</xdr:col>
      <xdr:colOff>311773</xdr:colOff>
      <xdr:row>10</xdr:row>
      <xdr:rowOff>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DCE471DB-8261-4F5D-B072-07CEA633A420}"/>
            </a:ext>
          </a:extLst>
        </xdr:cNvPr>
        <xdr:cNvSpPr/>
      </xdr:nvSpPr>
      <xdr:spPr>
        <a:xfrm>
          <a:off x="6276040" y="3212856"/>
          <a:ext cx="303183" cy="663819"/>
        </a:xfrm>
        <a:prstGeom prst="downArrow">
          <a:avLst>
            <a:gd name="adj1" fmla="val 50000"/>
            <a:gd name="adj2" fmla="val 542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</xdr:row>
      <xdr:rowOff>133348</xdr:rowOff>
    </xdr:from>
    <xdr:to>
      <xdr:col>9</xdr:col>
      <xdr:colOff>628649</xdr:colOff>
      <xdr:row>23</xdr:row>
      <xdr:rowOff>28573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6EC41DE-54BE-4A99-B68A-E4069512E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23</xdr:row>
      <xdr:rowOff>138791</xdr:rowOff>
    </xdr:from>
    <xdr:to>
      <xdr:col>19</xdr:col>
      <xdr:colOff>149679</xdr:colOff>
      <xdr:row>48</xdr:row>
      <xdr:rowOff>136070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FF4CA21-819E-4811-A370-7043BE233C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B164-8939-4AB7-8016-99416875AAC3}">
  <sheetPr>
    <pageSetUpPr fitToPage="1"/>
  </sheetPr>
  <dimension ref="A1:AI114"/>
  <sheetViews>
    <sheetView topLeftCell="A19" zoomScale="70" zoomScaleNormal="70" zoomScalePageLayoutView="55" workbookViewId="0">
      <selection activeCell="F41" sqref="F41:W41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3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22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12"/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0.5</v>
      </c>
      <c r="AC12" s="227">
        <f>AB12/SUM(F12:W15)</f>
        <v>5.5555555555555552E-2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/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0</v>
      </c>
      <c r="AA14" s="22">
        <f t="shared" si="1"/>
        <v>0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/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0</v>
      </c>
      <c r="AA16" s="22">
        <f t="shared" si="1"/>
        <v>0</v>
      </c>
      <c r="AB16" s="230">
        <f>SUM(Z16:Z17)</f>
        <v>0</v>
      </c>
      <c r="AC16" s="227">
        <f>AB16/SUM(F16:W17)</f>
        <v>0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</v>
      </c>
      <c r="AA17" s="22">
        <f t="shared" si="1"/>
        <v>0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>
        <v>0.5</v>
      </c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0.5</v>
      </c>
      <c r="AA18" s="22">
        <f t="shared" si="1"/>
        <v>0.5</v>
      </c>
      <c r="AB18" s="230">
        <f>SUM(Z18:Z20)</f>
        <v>0.5</v>
      </c>
      <c r="AC18" s="227">
        <f>AB18/SUM(F18:W20)</f>
        <v>0.125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0</v>
      </c>
      <c r="AA19" s="22">
        <f t="shared" si="1"/>
        <v>0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0</v>
      </c>
      <c r="AC21" s="227">
        <f>AB21/SUM(F21:W23)</f>
        <v>0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/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0</v>
      </c>
      <c r="AA22" s="22">
        <f t="shared" si="1"/>
        <v>0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/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0</v>
      </c>
      <c r="AA23" s="22">
        <f t="shared" si="1"/>
        <v>0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</v>
      </c>
      <c r="AA24" s="22">
        <f t="shared" si="1"/>
        <v>0</v>
      </c>
      <c r="AB24" s="230">
        <f>SUM(Z24:Z28)</f>
        <v>1.5</v>
      </c>
      <c r="AC24" s="227">
        <f>AB24/SUM(F24:W28)</f>
        <v>0.16666666666666666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/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0</v>
      </c>
      <c r="AA25" s="22">
        <f t="shared" si="1"/>
        <v>0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/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0</v>
      </c>
      <c r="AA26" s="22">
        <f t="shared" si="1"/>
        <v>0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>
        <v>0.5</v>
      </c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1.5</v>
      </c>
      <c r="AA27" s="22">
        <f t="shared" si="1"/>
        <v>0.5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0</v>
      </c>
      <c r="AA28" s="22">
        <f t="shared" si="1"/>
        <v>0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0</v>
      </c>
      <c r="AC29" s="227">
        <f>AB29/SUM(F29:W31)</f>
        <v>0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0</v>
      </c>
      <c r="AA30" s="22">
        <f t="shared" si="1"/>
        <v>0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0</v>
      </c>
      <c r="AA31" s="22">
        <f t="shared" si="1"/>
        <v>0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1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2</v>
      </c>
      <c r="AA32" s="22">
        <f t="shared" si="1"/>
        <v>1</v>
      </c>
      <c r="AB32" s="230">
        <f>SUM(Z32:Z34)</f>
        <v>3.5</v>
      </c>
      <c r="AC32" s="227">
        <f>AB32/SUM(F32:W34)</f>
        <v>0.7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>
        <v>0.5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1</v>
      </c>
      <c r="AA33" s="22">
        <f t="shared" si="1"/>
        <v>0.5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>
        <v>0.5</v>
      </c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0.5</v>
      </c>
      <c r="AA34" s="22">
        <f t="shared" si="1"/>
        <v>0.5</v>
      </c>
      <c r="AB34" s="230"/>
      <c r="AC34" s="227"/>
      <c r="AD34" s="11"/>
      <c r="AE34" s="11"/>
    </row>
    <row r="35" spans="1:35" ht="35.25" customHeight="1" x14ac:dyDescent="0.25">
      <c r="A35" s="232" t="s">
        <v>98</v>
      </c>
      <c r="B35" s="16" t="s">
        <v>99</v>
      </c>
      <c r="C35" s="17" t="s">
        <v>100</v>
      </c>
      <c r="D35" s="18"/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0</v>
      </c>
      <c r="AA35" s="22">
        <f t="shared" si="1"/>
        <v>0</v>
      </c>
      <c r="AB35" s="230">
        <f>SUM(Z35:Z39)</f>
        <v>0.5</v>
      </c>
      <c r="AC35" s="227">
        <f>AB35/SUM(F35:W39)</f>
        <v>6.25E-2</v>
      </c>
      <c r="AD35" s="11"/>
      <c r="AE35" s="11"/>
    </row>
    <row r="36" spans="1:35" ht="35.25" customHeight="1" x14ac:dyDescent="0.25">
      <c r="A36" s="232"/>
      <c r="B36" s="16" t="s">
        <v>101</v>
      </c>
      <c r="C36" s="17" t="s">
        <v>102</v>
      </c>
      <c r="D36" s="18"/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0</v>
      </c>
      <c r="AA36" s="22">
        <f t="shared" si="1"/>
        <v>0</v>
      </c>
      <c r="AB36" s="230"/>
      <c r="AC36" s="227"/>
      <c r="AD36" s="11"/>
      <c r="AE36" s="11"/>
    </row>
    <row r="37" spans="1:35" ht="35.25" customHeight="1" x14ac:dyDescent="0.25">
      <c r="A37" s="232"/>
      <c r="B37" s="16" t="s">
        <v>103</v>
      </c>
      <c r="C37" s="17" t="s">
        <v>104</v>
      </c>
      <c r="D37" s="18">
        <v>0.5</v>
      </c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0.5</v>
      </c>
      <c r="AA37" s="22">
        <f t="shared" si="1"/>
        <v>0.5</v>
      </c>
      <c r="AB37" s="230"/>
      <c r="AC37" s="227"/>
      <c r="AD37" s="11"/>
      <c r="AE37" s="11"/>
    </row>
    <row r="38" spans="1:35" ht="35.25" customHeight="1" x14ac:dyDescent="0.25">
      <c r="A38" s="232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2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141" customFormat="1" x14ac:dyDescent="0.25">
      <c r="A41" s="136"/>
      <c r="B41" s="137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37"/>
      <c r="Y41" s="137"/>
      <c r="Z41" s="135"/>
      <c r="AA41" s="135"/>
      <c r="AB41" s="137"/>
      <c r="AC41" s="137"/>
      <c r="AD41" s="137"/>
      <c r="AE41" s="137"/>
      <c r="AF41" s="137"/>
      <c r="AG41" s="137"/>
      <c r="AH41" s="137"/>
      <c r="AI41" s="137"/>
    </row>
    <row r="42" spans="1:35" s="147" customFormat="1" ht="11.25" x14ac:dyDescent="0.15">
      <c r="A42" s="142"/>
      <c r="B42" s="143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0.5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0.5</v>
      </c>
      <c r="H42" s="134">
        <f t="shared" si="3"/>
        <v>0.5</v>
      </c>
      <c r="I42" s="134">
        <f t="shared" si="3"/>
        <v>1</v>
      </c>
      <c r="J42" s="134">
        <f t="shared" si="3"/>
        <v>0.5</v>
      </c>
      <c r="K42" s="134">
        <f t="shared" si="3"/>
        <v>0</v>
      </c>
      <c r="L42" s="134">
        <f t="shared" si="3"/>
        <v>0</v>
      </c>
      <c r="M42" s="134">
        <f t="shared" si="3"/>
        <v>0</v>
      </c>
      <c r="N42" s="134">
        <f t="shared" si="3"/>
        <v>0</v>
      </c>
      <c r="O42" s="134">
        <f t="shared" si="3"/>
        <v>0</v>
      </c>
      <c r="P42" s="134">
        <f t="shared" si="3"/>
        <v>0</v>
      </c>
      <c r="Q42" s="134">
        <f t="shared" si="3"/>
        <v>0.5</v>
      </c>
      <c r="R42" s="134">
        <f t="shared" si="3"/>
        <v>0</v>
      </c>
      <c r="S42" s="134">
        <f t="shared" si="3"/>
        <v>0</v>
      </c>
      <c r="T42" s="134">
        <f t="shared" si="3"/>
        <v>1.5</v>
      </c>
      <c r="U42" s="134">
        <f t="shared" si="3"/>
        <v>1.5</v>
      </c>
      <c r="V42" s="134">
        <f t="shared" si="3"/>
        <v>0</v>
      </c>
      <c r="W42" s="134">
        <f t="shared" si="3"/>
        <v>0</v>
      </c>
      <c r="X42" s="143"/>
      <c r="Y42" s="143"/>
      <c r="Z42" s="146"/>
      <c r="AA42" s="146"/>
      <c r="AB42" s="143"/>
      <c r="AC42" s="143"/>
      <c r="AD42" s="143"/>
      <c r="AE42" s="143"/>
      <c r="AF42" s="143"/>
      <c r="AG42" s="143"/>
      <c r="AH42" s="143"/>
      <c r="AI42" s="143"/>
    </row>
    <row r="43" spans="1:35" s="149" customFormat="1" x14ac:dyDescent="0.25">
      <c r="A43" s="150"/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0.25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0.125</v>
      </c>
      <c r="H43" s="154">
        <f t="shared" si="4"/>
        <v>0.25</v>
      </c>
      <c r="I43" s="154">
        <f t="shared" si="4"/>
        <v>0.2</v>
      </c>
      <c r="J43" s="154">
        <f t="shared" si="4"/>
        <v>0.1</v>
      </c>
      <c r="K43" s="154">
        <f t="shared" si="4"/>
        <v>0</v>
      </c>
      <c r="L43" s="154">
        <f t="shared" si="4"/>
        <v>0</v>
      </c>
      <c r="M43" s="154">
        <f t="shared" si="4"/>
        <v>0</v>
      </c>
      <c r="N43" s="154">
        <f t="shared" si="4"/>
        <v>0</v>
      </c>
      <c r="O43" s="154">
        <f t="shared" si="4"/>
        <v>0</v>
      </c>
      <c r="P43" s="154">
        <f t="shared" si="4"/>
        <v>0</v>
      </c>
      <c r="Q43" s="154">
        <f t="shared" si="4"/>
        <v>8.3333333333333329E-2</v>
      </c>
      <c r="R43" s="154">
        <f t="shared" si="4"/>
        <v>0</v>
      </c>
      <c r="S43" s="154">
        <f t="shared" si="4"/>
        <v>0</v>
      </c>
      <c r="T43" s="154">
        <f t="shared" si="4"/>
        <v>0.5</v>
      </c>
      <c r="U43" s="154">
        <f t="shared" si="4"/>
        <v>0.75</v>
      </c>
      <c r="V43" s="154">
        <f t="shared" si="4"/>
        <v>0</v>
      </c>
      <c r="W43" s="154">
        <f t="shared" si="4"/>
        <v>0</v>
      </c>
      <c r="Z43" s="148"/>
      <c r="AA43" s="148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  <mergeCell ref="AC12:AC15"/>
    <mergeCell ref="A16:A17"/>
    <mergeCell ref="AB16:AB17"/>
    <mergeCell ref="AC16:AC17"/>
    <mergeCell ref="A21:A23"/>
    <mergeCell ref="AB21:AB23"/>
    <mergeCell ref="AC21:AC23"/>
    <mergeCell ref="A18:A20"/>
    <mergeCell ref="AB18:AB20"/>
    <mergeCell ref="AC18:AC20"/>
    <mergeCell ref="A12:A15"/>
    <mergeCell ref="AB12:AB15"/>
    <mergeCell ref="A9:E9"/>
    <mergeCell ref="A11:E11"/>
    <mergeCell ref="O2:O7"/>
    <mergeCell ref="P2:P7"/>
    <mergeCell ref="Q2:Q7"/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U2:U7"/>
    <mergeCell ref="V2:V7"/>
    <mergeCell ref="W2:W7"/>
    <mergeCell ref="R2:R7"/>
    <mergeCell ref="S2:S7"/>
    <mergeCell ref="T2:T7"/>
  </mergeCells>
  <pageMargins left="0.25" right="0.25" top="0.75" bottom="0.75" header="0.3" footer="0.3"/>
  <pageSetup paperSize="9" scale="3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0AD2-7474-4F63-9732-F4A42E8905D2}">
  <sheetPr>
    <pageSetUpPr fitToPage="1"/>
  </sheetPr>
  <dimension ref="A1:T52"/>
  <sheetViews>
    <sheetView tabSelected="1" topLeftCell="A28" zoomScale="85" zoomScaleNormal="85" workbookViewId="0">
      <selection activeCell="P36" sqref="P36"/>
    </sheetView>
  </sheetViews>
  <sheetFormatPr baseColWidth="10" defaultRowHeight="15" x14ac:dyDescent="0.25"/>
  <cols>
    <col min="1" max="1" width="11.42578125" customWidth="1"/>
    <col min="5" max="13" width="10.7109375" customWidth="1"/>
    <col min="14" max="14" width="10.7109375" style="45" customWidth="1"/>
    <col min="15" max="29" width="10.7109375" customWidth="1"/>
  </cols>
  <sheetData>
    <row r="1" spans="1:20" ht="21" x14ac:dyDescent="0.35">
      <c r="A1" s="44" t="s">
        <v>113</v>
      </c>
    </row>
    <row r="5" spans="1:20" ht="32.25" customHeight="1" x14ac:dyDescent="0.25">
      <c r="Q5" s="42"/>
      <c r="R5" s="42"/>
      <c r="S5" s="42"/>
      <c r="T5" s="42"/>
    </row>
    <row r="6" spans="1:20" ht="32.25" customHeight="1" x14ac:dyDescent="0.25">
      <c r="Q6" s="42"/>
      <c r="R6" s="42"/>
      <c r="S6" s="42"/>
      <c r="T6" s="42"/>
    </row>
    <row r="7" spans="1:20" ht="32.25" customHeight="1" x14ac:dyDescent="0.25">
      <c r="Q7" s="42"/>
      <c r="R7" s="42"/>
      <c r="S7" s="42"/>
      <c r="T7" s="42"/>
    </row>
    <row r="8" spans="1:20" ht="32.25" customHeight="1" x14ac:dyDescent="0.25">
      <c r="Q8" s="42"/>
      <c r="R8" s="42"/>
      <c r="S8" s="42"/>
      <c r="T8" s="42"/>
    </row>
    <row r="9" spans="1:20" ht="32.25" customHeight="1" x14ac:dyDescent="0.25">
      <c r="Q9" s="42"/>
      <c r="R9" s="42"/>
      <c r="S9" s="42"/>
      <c r="T9" s="42"/>
    </row>
    <row r="10" spans="1:20" ht="32.25" customHeight="1" x14ac:dyDescent="0.25">
      <c r="Q10" s="42"/>
      <c r="R10" s="42"/>
      <c r="S10" s="42"/>
      <c r="T10" s="42"/>
    </row>
    <row r="11" spans="1:20" ht="32.25" customHeight="1" x14ac:dyDescent="0.25">
      <c r="Q11" s="42"/>
      <c r="R11" s="42"/>
      <c r="S11" s="42"/>
      <c r="T11" s="42"/>
    </row>
    <row r="12" spans="1:20" ht="32.25" customHeight="1" x14ac:dyDescent="0.25">
      <c r="Q12" s="42"/>
      <c r="R12" s="42"/>
      <c r="S12" s="42"/>
      <c r="T12" s="42"/>
    </row>
    <row r="13" spans="1:20" ht="32.25" customHeight="1" x14ac:dyDescent="0.25">
      <c r="Q13" s="42"/>
      <c r="R13" s="42"/>
      <c r="S13" s="42"/>
      <c r="T13" s="42"/>
    </row>
    <row r="14" spans="1:20" ht="32.25" customHeight="1" x14ac:dyDescent="0.25">
      <c r="Q14" s="42"/>
      <c r="R14" s="42"/>
      <c r="S14" s="42"/>
      <c r="T14" s="42"/>
    </row>
    <row r="15" spans="1:20" ht="32.25" customHeight="1" x14ac:dyDescent="0.25">
      <c r="Q15" s="42"/>
      <c r="R15" s="42"/>
      <c r="S15" s="42"/>
      <c r="T15" s="42"/>
    </row>
    <row r="16" spans="1:20" ht="32.25" customHeight="1" x14ac:dyDescent="0.25">
      <c r="Q16" s="42"/>
      <c r="R16" s="42"/>
      <c r="S16" s="42"/>
      <c r="T16" s="42"/>
    </row>
    <row r="17" spans="1:20" ht="32.25" customHeight="1" x14ac:dyDescent="0.25">
      <c r="Q17" s="42"/>
      <c r="R17" s="42"/>
      <c r="S17" s="42"/>
      <c r="T17" s="42"/>
    </row>
    <row r="18" spans="1:20" ht="32.25" customHeight="1" x14ac:dyDescent="0.25">
      <c r="Q18" s="42"/>
      <c r="R18" s="42"/>
      <c r="S18" s="42"/>
      <c r="T18" s="42"/>
    </row>
    <row r="19" spans="1:20" x14ac:dyDescent="0.25">
      <c r="H19" s="235" t="s">
        <v>114</v>
      </c>
      <c r="I19" s="235"/>
      <c r="J19" s="235"/>
      <c r="K19" s="235"/>
      <c r="L19" s="235"/>
      <c r="M19" s="46"/>
    </row>
    <row r="21" spans="1:20" s="47" customFormat="1" ht="31.5" customHeight="1" x14ac:dyDescent="0.25">
      <c r="A21" s="9" t="s">
        <v>25</v>
      </c>
      <c r="C21" s="234" t="s">
        <v>4</v>
      </c>
      <c r="D21" s="234"/>
      <c r="E21" s="234"/>
      <c r="F21" s="234"/>
      <c r="G21" s="234"/>
      <c r="H21" s="234"/>
      <c r="I21" s="234"/>
      <c r="J21" s="234"/>
      <c r="K21" s="234"/>
      <c r="L21" s="234"/>
      <c r="M21" s="57">
        <v>15.625</v>
      </c>
      <c r="N21" s="54"/>
    </row>
    <row r="22" spans="1:20" s="47" customFormat="1" ht="31.5" customHeight="1" x14ac:dyDescent="0.25">
      <c r="A22" s="9" t="s">
        <v>26</v>
      </c>
      <c r="C22" s="234" t="s">
        <v>5</v>
      </c>
      <c r="D22" s="234"/>
      <c r="E22" s="234"/>
      <c r="F22" s="234"/>
      <c r="G22" s="234"/>
      <c r="H22" s="234"/>
      <c r="I22" s="234"/>
      <c r="J22" s="234"/>
      <c r="K22" s="234"/>
      <c r="L22" s="234"/>
      <c r="M22" s="57">
        <v>21.875</v>
      </c>
      <c r="N22" s="54"/>
    </row>
    <row r="23" spans="1:20" s="47" customFormat="1" ht="31.5" customHeight="1" x14ac:dyDescent="0.25">
      <c r="A23" s="9" t="s">
        <v>27</v>
      </c>
      <c r="C23" s="234" t="s">
        <v>6</v>
      </c>
      <c r="D23" s="234"/>
      <c r="E23" s="234"/>
      <c r="F23" s="234"/>
      <c r="G23" s="234"/>
      <c r="H23" s="234"/>
      <c r="I23" s="234"/>
      <c r="J23" s="234"/>
      <c r="K23" s="234"/>
      <c r="L23" s="234"/>
      <c r="M23" s="57">
        <v>15.625</v>
      </c>
      <c r="N23" s="54"/>
    </row>
    <row r="24" spans="1:20" s="47" customFormat="1" ht="31.5" customHeight="1" x14ac:dyDescent="0.25">
      <c r="A24" s="9" t="s">
        <v>28</v>
      </c>
      <c r="C24" s="234" t="s">
        <v>7</v>
      </c>
      <c r="D24" s="234"/>
      <c r="E24" s="234"/>
      <c r="F24" s="234"/>
      <c r="G24" s="234"/>
      <c r="H24" s="234"/>
      <c r="I24" s="234"/>
      <c r="J24" s="234"/>
      <c r="K24" s="234"/>
      <c r="L24" s="234"/>
      <c r="M24" s="57">
        <v>10</v>
      </c>
      <c r="N24" s="54"/>
    </row>
    <row r="25" spans="1:20" s="47" customFormat="1" ht="31.5" customHeight="1" x14ac:dyDescent="0.25">
      <c r="A25" s="9" t="s">
        <v>29</v>
      </c>
      <c r="C25" s="234" t="s">
        <v>8</v>
      </c>
      <c r="D25" s="234"/>
      <c r="E25" s="234"/>
      <c r="F25" s="234"/>
      <c r="G25" s="234"/>
      <c r="H25" s="234"/>
      <c r="I25" s="234"/>
      <c r="J25" s="234"/>
      <c r="K25" s="234"/>
      <c r="L25" s="234"/>
      <c r="M25" s="57">
        <v>11.25</v>
      </c>
      <c r="N25" s="54"/>
    </row>
    <row r="26" spans="1:20" s="47" customFormat="1" ht="31.5" customHeight="1" x14ac:dyDescent="0.25">
      <c r="A26" s="9" t="s">
        <v>30</v>
      </c>
      <c r="C26" s="234" t="s">
        <v>9</v>
      </c>
      <c r="D26" s="234"/>
      <c r="E26" s="234"/>
      <c r="F26" s="234"/>
      <c r="G26" s="234"/>
      <c r="H26" s="234"/>
      <c r="I26" s="234"/>
      <c r="J26" s="234"/>
      <c r="K26" s="234"/>
      <c r="L26" s="234"/>
      <c r="M26" s="57">
        <v>3.125</v>
      </c>
      <c r="N26" s="54"/>
    </row>
    <row r="27" spans="1:20" s="47" customFormat="1" ht="31.5" customHeight="1" x14ac:dyDescent="0.25">
      <c r="A27" s="9" t="s">
        <v>31</v>
      </c>
      <c r="C27" s="234" t="s">
        <v>10</v>
      </c>
      <c r="D27" s="234"/>
      <c r="E27" s="234"/>
      <c r="F27" s="234"/>
      <c r="G27" s="234"/>
      <c r="H27" s="234"/>
      <c r="I27" s="234"/>
      <c r="J27" s="234"/>
      <c r="K27" s="234"/>
      <c r="L27" s="234"/>
      <c r="M27" s="57">
        <v>12.5</v>
      </c>
      <c r="N27" s="54"/>
    </row>
    <row r="28" spans="1:20" s="47" customFormat="1" ht="31.5" customHeight="1" x14ac:dyDescent="0.25">
      <c r="A28" s="9" t="s">
        <v>32</v>
      </c>
      <c r="C28" s="234" t="s">
        <v>11</v>
      </c>
      <c r="D28" s="234"/>
      <c r="E28" s="234"/>
      <c r="F28" s="234"/>
      <c r="G28" s="234"/>
      <c r="H28" s="234"/>
      <c r="I28" s="234"/>
      <c r="J28" s="234"/>
      <c r="K28" s="234"/>
      <c r="L28" s="234"/>
      <c r="M28" s="57">
        <v>3.125</v>
      </c>
      <c r="N28" s="54"/>
    </row>
    <row r="29" spans="1:20" s="47" customFormat="1" ht="31.5" customHeight="1" x14ac:dyDescent="0.25">
      <c r="A29" s="9" t="s">
        <v>33</v>
      </c>
      <c r="C29" s="234" t="s">
        <v>12</v>
      </c>
      <c r="D29" s="234"/>
      <c r="E29" s="234"/>
      <c r="F29" s="234"/>
      <c r="G29" s="234"/>
      <c r="H29" s="234"/>
      <c r="I29" s="234"/>
      <c r="J29" s="234"/>
      <c r="K29" s="234"/>
      <c r="L29" s="234"/>
      <c r="M29" s="57">
        <v>12.5</v>
      </c>
      <c r="N29" s="54"/>
    </row>
    <row r="30" spans="1:20" s="47" customFormat="1" ht="31.5" customHeight="1" x14ac:dyDescent="0.25">
      <c r="A30" s="9" t="s">
        <v>34</v>
      </c>
      <c r="C30" s="234" t="s">
        <v>13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57">
        <v>0</v>
      </c>
      <c r="N30" s="54"/>
    </row>
    <row r="31" spans="1:20" s="47" customFormat="1" ht="31.5" customHeight="1" x14ac:dyDescent="0.25">
      <c r="A31" s="9" t="s">
        <v>35</v>
      </c>
      <c r="C31" s="234" t="s">
        <v>14</v>
      </c>
      <c r="D31" s="234"/>
      <c r="E31" s="234"/>
      <c r="F31" s="234"/>
      <c r="G31" s="234"/>
      <c r="H31" s="234"/>
      <c r="I31" s="234"/>
      <c r="J31" s="234"/>
      <c r="K31" s="234"/>
      <c r="L31" s="234"/>
      <c r="M31" s="57">
        <v>37.5</v>
      </c>
      <c r="N31" s="54"/>
    </row>
    <row r="32" spans="1:20" s="47" customFormat="1" ht="31.5" customHeight="1" x14ac:dyDescent="0.25">
      <c r="A32" s="9" t="s">
        <v>36</v>
      </c>
      <c r="C32" s="234" t="s">
        <v>15</v>
      </c>
      <c r="D32" s="234"/>
      <c r="E32" s="234"/>
      <c r="F32" s="234"/>
      <c r="G32" s="234"/>
      <c r="H32" s="234"/>
      <c r="I32" s="234"/>
      <c r="J32" s="234"/>
      <c r="K32" s="234"/>
      <c r="L32" s="234"/>
      <c r="M32" s="57">
        <v>15.625</v>
      </c>
      <c r="N32" s="54"/>
    </row>
    <row r="33" spans="1:19" s="47" customFormat="1" ht="31.5" customHeight="1" x14ac:dyDescent="0.25">
      <c r="A33" s="9" t="s">
        <v>37</v>
      </c>
      <c r="C33" s="234" t="s">
        <v>16</v>
      </c>
      <c r="D33" s="234"/>
      <c r="E33" s="234"/>
      <c r="F33" s="234"/>
      <c r="G33" s="234"/>
      <c r="H33" s="234"/>
      <c r="I33" s="234"/>
      <c r="J33" s="234"/>
      <c r="K33" s="234"/>
      <c r="L33" s="234"/>
      <c r="M33" s="57">
        <v>20.833333333333332</v>
      </c>
      <c r="N33" s="54"/>
    </row>
    <row r="34" spans="1:19" s="47" customFormat="1" ht="31.5" customHeight="1" x14ac:dyDescent="0.25">
      <c r="A34" s="9" t="s">
        <v>38</v>
      </c>
      <c r="C34" s="234" t="s">
        <v>17</v>
      </c>
      <c r="D34" s="234"/>
      <c r="E34" s="234"/>
      <c r="F34" s="234"/>
      <c r="G34" s="234"/>
      <c r="H34" s="234"/>
      <c r="I34" s="234"/>
      <c r="J34" s="234"/>
      <c r="K34" s="234"/>
      <c r="L34" s="234"/>
      <c r="M34" s="57">
        <v>21.875</v>
      </c>
      <c r="N34" s="54"/>
    </row>
    <row r="35" spans="1:19" ht="31.5" customHeight="1" x14ac:dyDescent="0.25">
      <c r="A35" s="9" t="s">
        <v>39</v>
      </c>
      <c r="C35" s="234" t="s">
        <v>18</v>
      </c>
      <c r="D35" s="234"/>
      <c r="E35" s="234"/>
      <c r="F35" s="234"/>
      <c r="G35" s="234"/>
      <c r="H35" s="234"/>
      <c r="I35" s="234"/>
      <c r="J35" s="234"/>
      <c r="K35" s="234"/>
      <c r="L35" s="234"/>
      <c r="M35" s="57">
        <v>52.083333333333336</v>
      </c>
      <c r="N35" s="54"/>
    </row>
    <row r="36" spans="1:19" ht="31.5" customHeight="1" x14ac:dyDescent="0.25">
      <c r="A36" s="9" t="s">
        <v>40</v>
      </c>
      <c r="C36" s="234" t="s">
        <v>19</v>
      </c>
      <c r="D36" s="234"/>
      <c r="E36" s="234"/>
      <c r="F36" s="234"/>
      <c r="G36" s="234"/>
      <c r="H36" s="234"/>
      <c r="I36" s="234"/>
      <c r="J36" s="234"/>
      <c r="K36" s="234"/>
      <c r="L36" s="234"/>
      <c r="M36" s="57">
        <v>53.125</v>
      </c>
      <c r="N36" s="54"/>
    </row>
    <row r="37" spans="1:19" ht="31.5" customHeight="1" x14ac:dyDescent="0.25">
      <c r="A37" s="9" t="s">
        <v>41</v>
      </c>
      <c r="C37" s="234" t="s">
        <v>20</v>
      </c>
      <c r="D37" s="234"/>
      <c r="E37" s="234"/>
      <c r="F37" s="234"/>
      <c r="G37" s="234"/>
      <c r="H37" s="234"/>
      <c r="I37" s="234"/>
      <c r="J37" s="234"/>
      <c r="K37" s="234"/>
      <c r="L37" s="234"/>
      <c r="M37" s="57">
        <v>16.666666666666668</v>
      </c>
      <c r="N37" s="54"/>
    </row>
    <row r="38" spans="1:19" ht="31.5" customHeight="1" x14ac:dyDescent="0.25">
      <c r="A38" s="9" t="s">
        <v>42</v>
      </c>
      <c r="C38" s="234" t="s">
        <v>21</v>
      </c>
      <c r="D38" s="234"/>
      <c r="E38" s="234"/>
      <c r="F38" s="234"/>
      <c r="G38" s="234"/>
      <c r="H38" s="234"/>
      <c r="I38" s="234"/>
      <c r="J38" s="234"/>
      <c r="K38" s="234"/>
      <c r="L38" s="234"/>
      <c r="M38" s="57">
        <v>12.5</v>
      </c>
      <c r="N38" s="54"/>
    </row>
    <row r="39" spans="1:19" x14ac:dyDescent="0.25">
      <c r="M39" s="55"/>
      <c r="N39" s="54"/>
    </row>
    <row r="40" spans="1:19" ht="15.75" x14ac:dyDescent="0.25">
      <c r="B40" s="9" t="s">
        <v>25</v>
      </c>
      <c r="C40" s="9" t="s">
        <v>26</v>
      </c>
      <c r="D40" s="9" t="s">
        <v>27</v>
      </c>
      <c r="E40" s="9" t="s">
        <v>28</v>
      </c>
      <c r="F40" s="9" t="s">
        <v>29</v>
      </c>
      <c r="G40" s="9" t="s">
        <v>30</v>
      </c>
      <c r="H40" s="9" t="s">
        <v>31</v>
      </c>
      <c r="I40" s="9" t="s">
        <v>32</v>
      </c>
      <c r="J40" s="9" t="s">
        <v>33</v>
      </c>
      <c r="K40" s="9" t="s">
        <v>34</v>
      </c>
      <c r="L40" s="9" t="s">
        <v>35</v>
      </c>
      <c r="M40" s="9" t="s">
        <v>36</v>
      </c>
      <c r="N40" s="9" t="s">
        <v>37</v>
      </c>
      <c r="O40" s="9" t="s">
        <v>38</v>
      </c>
      <c r="P40" s="9" t="s">
        <v>39</v>
      </c>
      <c r="Q40" s="9" t="s">
        <v>40</v>
      </c>
      <c r="R40" s="9" t="s">
        <v>41</v>
      </c>
      <c r="S40" s="9" t="s">
        <v>42</v>
      </c>
    </row>
    <row r="41" spans="1:19" ht="15.75" x14ac:dyDescent="0.25">
      <c r="A41" s="56" t="s">
        <v>132</v>
      </c>
      <c r="B41" s="133">
        <f>'Matrice AP1'!F42</f>
        <v>0.5</v>
      </c>
      <c r="C41" s="133">
        <f>'Matrice AP1'!G42</f>
        <v>0.5</v>
      </c>
      <c r="D41" s="133">
        <f>'Matrice AP1'!H42</f>
        <v>0.5</v>
      </c>
      <c r="E41" s="133">
        <f>'Matrice AP1'!I42</f>
        <v>1</v>
      </c>
      <c r="F41" s="133">
        <f>'Matrice AP1'!J42</f>
        <v>0.5</v>
      </c>
      <c r="G41" s="133">
        <f>'Matrice AP1'!K42</f>
        <v>0</v>
      </c>
      <c r="H41" s="133">
        <f>'Matrice AP1'!L42</f>
        <v>0</v>
      </c>
      <c r="I41" s="133">
        <f>'Matrice AP1'!M42</f>
        <v>0</v>
      </c>
      <c r="J41" s="133">
        <f>'Matrice AP1'!N42</f>
        <v>0</v>
      </c>
      <c r="K41" s="133">
        <f>'Matrice AP1'!O42</f>
        <v>0</v>
      </c>
      <c r="L41" s="133">
        <f>'Matrice AP1'!P42</f>
        <v>0</v>
      </c>
      <c r="M41" s="133">
        <f>'Matrice AP1'!Q42</f>
        <v>0.5</v>
      </c>
      <c r="N41" s="133">
        <f>'Matrice AP1'!R42</f>
        <v>0</v>
      </c>
      <c r="O41" s="133">
        <f>'Matrice AP1'!S42</f>
        <v>0</v>
      </c>
      <c r="P41" s="133">
        <f>'Matrice AP1'!T42</f>
        <v>1.5</v>
      </c>
      <c r="Q41" s="133">
        <f>'Matrice AP1'!U42</f>
        <v>1.5</v>
      </c>
      <c r="R41" s="133">
        <f>'Matrice AP1'!V42</f>
        <v>0</v>
      </c>
      <c r="S41" s="133">
        <f>'Matrice AP1'!W42</f>
        <v>0</v>
      </c>
    </row>
    <row r="42" spans="1:19" ht="15.75" x14ac:dyDescent="0.25">
      <c r="A42" s="56" t="s">
        <v>133</v>
      </c>
      <c r="B42" s="133">
        <f>'Matrice AP2'!F42</f>
        <v>2</v>
      </c>
      <c r="C42" s="133">
        <f>'Matrice AP2'!G42</f>
        <v>0</v>
      </c>
      <c r="D42" s="133">
        <f>'Matrice AP2'!H42</f>
        <v>2</v>
      </c>
      <c r="E42" s="133">
        <f>'Matrice AP2'!I42</f>
        <v>1.5</v>
      </c>
      <c r="F42" s="133">
        <f>'Matrice AP2'!J42</f>
        <v>0.5</v>
      </c>
      <c r="G42" s="133">
        <f>'Matrice AP2'!K42</f>
        <v>0</v>
      </c>
      <c r="H42" s="133">
        <f>'Matrice AP2'!L42</f>
        <v>0</v>
      </c>
      <c r="I42" s="133">
        <f>'Matrice AP2'!M42</f>
        <v>0</v>
      </c>
      <c r="J42" s="133">
        <f>'Matrice AP2'!N42</f>
        <v>0</v>
      </c>
      <c r="K42" s="133">
        <f>'Matrice AP2'!O42</f>
        <v>0</v>
      </c>
      <c r="L42" s="133">
        <f>'Matrice AP2'!P42</f>
        <v>1.5</v>
      </c>
      <c r="M42" s="133">
        <f>'Matrice AP2'!Q42</f>
        <v>5.5</v>
      </c>
      <c r="N42" s="133">
        <f>'Matrice AP2'!R42</f>
        <v>0</v>
      </c>
      <c r="O42" s="133">
        <f>'Matrice AP2'!S42</f>
        <v>0</v>
      </c>
      <c r="P42" s="133">
        <f>'Matrice AP2'!T42</f>
        <v>1</v>
      </c>
      <c r="Q42" s="133">
        <f>'Matrice AP2'!U42</f>
        <v>1</v>
      </c>
      <c r="R42" s="133">
        <f>'Matrice AP2'!V42</f>
        <v>0</v>
      </c>
      <c r="S42" s="133">
        <f>'Matrice AP2'!W42</f>
        <v>0</v>
      </c>
    </row>
    <row r="43" spans="1:19" ht="15.75" x14ac:dyDescent="0.25">
      <c r="A43" s="56" t="s">
        <v>134</v>
      </c>
      <c r="B43" s="133">
        <f>'Matrice AP3'!F42</f>
        <v>0</v>
      </c>
      <c r="C43" s="133">
        <f>'Matrice AP3'!G42</f>
        <v>0</v>
      </c>
      <c r="D43" s="133">
        <f>'Matrice AP3'!H42</f>
        <v>0</v>
      </c>
      <c r="E43" s="133">
        <f>'Matrice AP3'!I42</f>
        <v>0.5</v>
      </c>
      <c r="F43" s="133">
        <f>'Matrice AP3'!J42</f>
        <v>0.5</v>
      </c>
      <c r="G43" s="133">
        <f>'Matrice AP3'!K42</f>
        <v>0</v>
      </c>
      <c r="H43" s="133">
        <f>'Matrice AP3'!L42</f>
        <v>0</v>
      </c>
      <c r="I43" s="133">
        <f>'Matrice AP3'!M42</f>
        <v>0</v>
      </c>
      <c r="J43" s="133">
        <f>'Matrice AP3'!N42</f>
        <v>0</v>
      </c>
      <c r="K43" s="133">
        <f>'Matrice AP3'!O42</f>
        <v>0</v>
      </c>
      <c r="L43" s="133">
        <f>'Matrice AP3'!P42</f>
        <v>1.5</v>
      </c>
      <c r="M43" s="133">
        <f>'Matrice AP3'!Q42</f>
        <v>0.5</v>
      </c>
      <c r="N43" s="133">
        <f>'Matrice AP3'!R42</f>
        <v>0</v>
      </c>
      <c r="O43" s="133">
        <f>'Matrice AP3'!S42</f>
        <v>0.5</v>
      </c>
      <c r="P43" s="133">
        <f>'Matrice AP3'!T42</f>
        <v>2</v>
      </c>
      <c r="Q43" s="133">
        <f>'Matrice AP3'!U42</f>
        <v>1</v>
      </c>
      <c r="R43" s="133">
        <f>'Matrice AP3'!V42</f>
        <v>0</v>
      </c>
      <c r="S43" s="133">
        <f>'Matrice AP3'!W42</f>
        <v>0</v>
      </c>
    </row>
    <row r="44" spans="1:19" ht="15.75" x14ac:dyDescent="0.25">
      <c r="A44" s="56" t="s">
        <v>135</v>
      </c>
      <c r="B44" s="133">
        <f>'Matrice AP4'!F42</f>
        <v>0</v>
      </c>
      <c r="C44" s="133">
        <f>'Matrice AP4'!G42</f>
        <v>0.5</v>
      </c>
      <c r="D44" s="133">
        <f>'Matrice AP4'!H42</f>
        <v>0</v>
      </c>
      <c r="E44" s="133">
        <f>'Matrice AP4'!I42</f>
        <v>0</v>
      </c>
      <c r="F44" s="133">
        <f>'Matrice AP4'!J42</f>
        <v>1</v>
      </c>
      <c r="G44" s="133">
        <f>'Matrice AP4'!K42</f>
        <v>0.5</v>
      </c>
      <c r="H44" s="133">
        <f>'Matrice AP4'!L42</f>
        <v>1</v>
      </c>
      <c r="I44" s="133">
        <f>'Matrice AP4'!M42</f>
        <v>0.5</v>
      </c>
      <c r="J44" s="133">
        <f>'Matrice AP4'!N42</f>
        <v>1</v>
      </c>
      <c r="K44" s="133">
        <f>'Matrice AP4'!O42</f>
        <v>0</v>
      </c>
      <c r="L44" s="133">
        <f>'Matrice AP4'!P42</f>
        <v>0.5</v>
      </c>
      <c r="M44" s="133">
        <f>'Matrice AP4'!Q42</f>
        <v>0</v>
      </c>
      <c r="N44" s="133">
        <f>'Matrice AP4'!R42</f>
        <v>0</v>
      </c>
      <c r="O44" s="133">
        <f>'Matrice AP4'!S42</f>
        <v>1</v>
      </c>
      <c r="P44" s="133">
        <f>'Matrice AP4'!T42</f>
        <v>2</v>
      </c>
      <c r="Q44" s="133">
        <f>'Matrice AP4'!U42</f>
        <v>1</v>
      </c>
      <c r="R44" s="133">
        <f>'Matrice AP4'!V42</f>
        <v>0</v>
      </c>
      <c r="S44" s="133">
        <f>'Matrice AP4'!W42</f>
        <v>0</v>
      </c>
    </row>
    <row r="45" spans="1:19" ht="15.75" x14ac:dyDescent="0.25">
      <c r="A45" s="56" t="s">
        <v>136</v>
      </c>
      <c r="B45" s="133">
        <f>'Matrice AP5'!F42</f>
        <v>0</v>
      </c>
      <c r="C45" s="133">
        <f>'Matrice AP5'!G42</f>
        <v>1</v>
      </c>
      <c r="D45" s="133">
        <f>'Matrice AP5'!H42</f>
        <v>0</v>
      </c>
      <c r="E45" s="133">
        <f>'Matrice AP5'!I42</f>
        <v>0</v>
      </c>
      <c r="F45" s="133">
        <f>'Matrice AP5'!J42</f>
        <v>0.5</v>
      </c>
      <c r="G45" s="133">
        <f>'Matrice AP5'!K42</f>
        <v>0</v>
      </c>
      <c r="H45" s="133">
        <f>'Matrice AP5'!L42</f>
        <v>0</v>
      </c>
      <c r="I45" s="133">
        <f>'Matrice AP5'!M42</f>
        <v>0</v>
      </c>
      <c r="J45" s="133">
        <f>'Matrice AP5'!N42</f>
        <v>0</v>
      </c>
      <c r="K45" s="133">
        <f>'Matrice AP5'!O42</f>
        <v>0</v>
      </c>
      <c r="L45" s="133">
        <f>'Matrice AP5'!P42</f>
        <v>0.5</v>
      </c>
      <c r="M45" s="133">
        <f>'Matrice AP5'!Q42</f>
        <v>0</v>
      </c>
      <c r="N45" s="133">
        <f>'Matrice AP5'!R42</f>
        <v>1</v>
      </c>
      <c r="O45" s="133">
        <f>'Matrice AP5'!S42</f>
        <v>0</v>
      </c>
      <c r="P45" s="133">
        <f>'Matrice AP5'!T42</f>
        <v>1</v>
      </c>
      <c r="Q45" s="133">
        <f>'Matrice AP5'!U42</f>
        <v>1</v>
      </c>
      <c r="R45" s="133">
        <f>'Matrice AP5'!V42</f>
        <v>1</v>
      </c>
      <c r="S45" s="133">
        <f>'Matrice AP5'!W42</f>
        <v>0</v>
      </c>
    </row>
    <row r="46" spans="1:19" ht="15.75" x14ac:dyDescent="0.25">
      <c r="A46" s="56" t="s">
        <v>137</v>
      </c>
      <c r="B46" s="133">
        <f>'Matrice AP6'!F42</f>
        <v>0</v>
      </c>
      <c r="C46" s="133">
        <f>'Matrice AP6'!G42</f>
        <v>1</v>
      </c>
      <c r="D46" s="133">
        <f>'Matrice AP6'!H42</f>
        <v>0</v>
      </c>
      <c r="E46" s="133">
        <f>'Matrice AP6'!I42</f>
        <v>0</v>
      </c>
      <c r="F46" s="133">
        <f>'Matrice AP6'!J42</f>
        <v>0.5</v>
      </c>
      <c r="G46" s="133">
        <f>'Matrice AP6'!K42</f>
        <v>0</v>
      </c>
      <c r="H46" s="133">
        <f>'Matrice AP6'!L42</f>
        <v>0</v>
      </c>
      <c r="I46" s="133">
        <f>'Matrice AP6'!M42</f>
        <v>0</v>
      </c>
      <c r="J46" s="133">
        <f>'Matrice AP6'!N42</f>
        <v>0</v>
      </c>
      <c r="K46" s="133">
        <f>'Matrice AP6'!O42</f>
        <v>0</v>
      </c>
      <c r="L46" s="133">
        <f>'Matrice AP6'!P42</f>
        <v>0.5</v>
      </c>
      <c r="M46" s="133">
        <f>'Matrice AP6'!Q42</f>
        <v>0</v>
      </c>
      <c r="N46" s="133">
        <f>'Matrice AP6'!R42</f>
        <v>0.5</v>
      </c>
      <c r="O46" s="133">
        <f>'Matrice AP6'!S42</f>
        <v>0.5</v>
      </c>
      <c r="P46" s="133">
        <f>'Matrice AP6'!T42</f>
        <v>2</v>
      </c>
      <c r="Q46" s="133">
        <f>'Matrice AP6'!U42</f>
        <v>1</v>
      </c>
      <c r="R46" s="133">
        <f>'Matrice AP6'!V42</f>
        <v>0.5</v>
      </c>
      <c r="S46" s="133">
        <f>'Matrice AP6'!W42</f>
        <v>0</v>
      </c>
    </row>
    <row r="47" spans="1:19" ht="15.75" x14ac:dyDescent="0.25">
      <c r="A47" s="56" t="s">
        <v>138</v>
      </c>
      <c r="B47" s="133">
        <f>'Matrice AP7'!F42</f>
        <v>0</v>
      </c>
      <c r="C47" s="133">
        <f>'Matrice AP7'!G42</f>
        <v>1</v>
      </c>
      <c r="D47" s="133">
        <f>'Matrice AP7'!H42</f>
        <v>0</v>
      </c>
      <c r="E47" s="133">
        <f>'Matrice AP7'!I42</f>
        <v>0.5</v>
      </c>
      <c r="F47" s="133">
        <f>'Matrice AP7'!J42</f>
        <v>0.5</v>
      </c>
      <c r="G47" s="133">
        <f>'Matrice AP7'!K42</f>
        <v>0</v>
      </c>
      <c r="H47" s="133">
        <f>'Matrice AP7'!L42</f>
        <v>0</v>
      </c>
      <c r="I47" s="133">
        <f>'Matrice AP7'!M42</f>
        <v>0</v>
      </c>
      <c r="J47" s="133">
        <f>'Matrice AP7'!N42</f>
        <v>0</v>
      </c>
      <c r="K47" s="133">
        <f>'Matrice AP7'!O42</f>
        <v>0</v>
      </c>
      <c r="L47" s="133">
        <f>'Matrice AP7'!P42</f>
        <v>0.5</v>
      </c>
      <c r="M47" s="133">
        <f>'Matrice AP7'!Q42</f>
        <v>0.5</v>
      </c>
      <c r="N47" s="133">
        <f>'Matrice AP7'!R42</f>
        <v>0.5</v>
      </c>
      <c r="O47" s="133">
        <f>'Matrice AP7'!S42</f>
        <v>0.5</v>
      </c>
      <c r="P47" s="133">
        <f>'Matrice AP7'!T42</f>
        <v>2</v>
      </c>
      <c r="Q47" s="133">
        <f>'Matrice AP7'!U42</f>
        <v>1</v>
      </c>
      <c r="R47" s="133">
        <f>'Matrice AP7'!V42</f>
        <v>0.5</v>
      </c>
      <c r="S47" s="133">
        <f>'Matrice AP7'!W42</f>
        <v>0</v>
      </c>
    </row>
    <row r="48" spans="1:19" ht="15.75" x14ac:dyDescent="0.25">
      <c r="A48" s="56" t="s">
        <v>139</v>
      </c>
      <c r="B48" s="133">
        <f>'Matrice AP8'!F42</f>
        <v>0</v>
      </c>
      <c r="C48" s="133">
        <f>'Matrice AP8'!G42</f>
        <v>3</v>
      </c>
      <c r="D48" s="133">
        <f>'Matrice AP8'!H42</f>
        <v>0</v>
      </c>
      <c r="E48" s="133">
        <f>'Matrice AP8'!I42</f>
        <v>0.5</v>
      </c>
      <c r="F48" s="133">
        <f>'Matrice AP8'!J42</f>
        <v>0.5</v>
      </c>
      <c r="G48" s="133">
        <f>'Matrice AP8'!K42</f>
        <v>0</v>
      </c>
      <c r="H48" s="133">
        <f>'Matrice AP8'!L42</f>
        <v>0</v>
      </c>
      <c r="I48" s="133">
        <f>'Matrice AP8'!M42</f>
        <v>0</v>
      </c>
      <c r="J48" s="133">
        <f>'Matrice AP8'!N42</f>
        <v>0</v>
      </c>
      <c r="K48" s="133">
        <f>'Matrice AP8'!O42</f>
        <v>0</v>
      </c>
      <c r="L48" s="133">
        <f>'Matrice AP8'!P42</f>
        <v>1</v>
      </c>
      <c r="M48" s="133">
        <f>'Matrice AP8'!Q42</f>
        <v>0.5</v>
      </c>
      <c r="N48" s="133">
        <f>'Matrice AP8'!R42</f>
        <v>3</v>
      </c>
      <c r="O48" s="133">
        <f>'Matrice AP8'!S42</f>
        <v>1</v>
      </c>
      <c r="P48" s="133">
        <f>'Matrice AP8'!T42</f>
        <v>1</v>
      </c>
      <c r="Q48" s="133">
        <f>'Matrice AP8'!U42</f>
        <v>1</v>
      </c>
      <c r="R48" s="133">
        <f>'Matrice AP8'!V42</f>
        <v>2</v>
      </c>
      <c r="S48" s="133">
        <f>'Matrice AP8'!W42</f>
        <v>2</v>
      </c>
    </row>
    <row r="50" spans="1:19" ht="15.75" x14ac:dyDescent="0.25">
      <c r="A50" s="56" t="s">
        <v>130</v>
      </c>
      <c r="B50" s="71">
        <f>'Matrice AP1'!F41</f>
        <v>2</v>
      </c>
      <c r="C50" s="71">
        <f>'Matrice AP1'!G41</f>
        <v>4</v>
      </c>
      <c r="D50" s="71">
        <f>'Matrice AP1'!H41</f>
        <v>2</v>
      </c>
      <c r="E50" s="71">
        <f>'Matrice AP1'!I41</f>
        <v>5</v>
      </c>
      <c r="F50" s="71">
        <f>'Matrice AP1'!J41</f>
        <v>5</v>
      </c>
      <c r="G50" s="71">
        <f>'Matrice AP1'!K41</f>
        <v>2</v>
      </c>
      <c r="H50" s="71">
        <f>'Matrice AP1'!L41</f>
        <v>1</v>
      </c>
      <c r="I50" s="71">
        <f>'Matrice AP1'!M41</f>
        <v>2</v>
      </c>
      <c r="J50" s="71">
        <f>'Matrice AP1'!N41</f>
        <v>1</v>
      </c>
      <c r="K50" s="71">
        <f>'Matrice AP1'!O41</f>
        <v>2</v>
      </c>
      <c r="L50" s="71">
        <f>'Matrice AP1'!P41</f>
        <v>2</v>
      </c>
      <c r="M50" s="71">
        <f>'Matrice AP1'!Q41</f>
        <v>6</v>
      </c>
      <c r="N50" s="71">
        <f>'Matrice AP1'!R41</f>
        <v>3</v>
      </c>
      <c r="O50" s="71">
        <f>'Matrice AP1'!S41</f>
        <v>2</v>
      </c>
      <c r="P50" s="71">
        <f>'Matrice AP1'!T41</f>
        <v>3</v>
      </c>
      <c r="Q50" s="71">
        <f>'Matrice AP1'!U41</f>
        <v>2</v>
      </c>
      <c r="R50" s="71">
        <f>'Matrice AP1'!V41</f>
        <v>3</v>
      </c>
      <c r="S50" s="71">
        <f>'Matrice AP1'!W41</f>
        <v>2</v>
      </c>
    </row>
    <row r="51" spans="1:19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72"/>
      <c r="P51" s="72"/>
      <c r="Q51" s="72"/>
      <c r="R51" s="72"/>
      <c r="S51" s="72"/>
    </row>
    <row r="52" spans="1:19" ht="15.75" x14ac:dyDescent="0.25">
      <c r="A52" s="56" t="s">
        <v>131</v>
      </c>
      <c r="B52" s="71">
        <f>SUM(B41:B48)*100/(8*B50)</f>
        <v>15.625</v>
      </c>
      <c r="C52" s="71">
        <f t="shared" ref="C52:S52" si="0">SUM(C41:C48)*100/(8*C50)</f>
        <v>21.875</v>
      </c>
      <c r="D52" s="71">
        <f t="shared" si="0"/>
        <v>15.625</v>
      </c>
      <c r="E52" s="71">
        <f t="shared" si="0"/>
        <v>10</v>
      </c>
      <c r="F52" s="71">
        <f t="shared" si="0"/>
        <v>11.25</v>
      </c>
      <c r="G52" s="71">
        <f t="shared" si="0"/>
        <v>3.125</v>
      </c>
      <c r="H52" s="71">
        <f t="shared" si="0"/>
        <v>12.5</v>
      </c>
      <c r="I52" s="71">
        <f t="shared" si="0"/>
        <v>3.125</v>
      </c>
      <c r="J52" s="71">
        <f t="shared" si="0"/>
        <v>12.5</v>
      </c>
      <c r="K52" s="71">
        <f t="shared" si="0"/>
        <v>0</v>
      </c>
      <c r="L52" s="71">
        <f t="shared" si="0"/>
        <v>37.5</v>
      </c>
      <c r="M52" s="71">
        <f t="shared" si="0"/>
        <v>15.625</v>
      </c>
      <c r="N52" s="71">
        <f t="shared" si="0"/>
        <v>20.833333333333332</v>
      </c>
      <c r="O52" s="71">
        <f t="shared" si="0"/>
        <v>21.875</v>
      </c>
      <c r="P52" s="71">
        <f t="shared" si="0"/>
        <v>52.083333333333336</v>
      </c>
      <c r="Q52" s="71">
        <f t="shared" si="0"/>
        <v>53.125</v>
      </c>
      <c r="R52" s="71">
        <f t="shared" si="0"/>
        <v>16.666666666666668</v>
      </c>
      <c r="S52" s="71">
        <f t="shared" si="0"/>
        <v>12.5</v>
      </c>
    </row>
  </sheetData>
  <mergeCells count="19">
    <mergeCell ref="C38:L38"/>
    <mergeCell ref="C32:L32"/>
    <mergeCell ref="C33:L33"/>
    <mergeCell ref="C34:L34"/>
    <mergeCell ref="C35:L35"/>
    <mergeCell ref="C36:L36"/>
    <mergeCell ref="C37:L37"/>
    <mergeCell ref="C31:L31"/>
    <mergeCell ref="H19:L19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</mergeCells>
  <phoneticPr fontId="26" type="noConversion"/>
  <conditionalFormatting sqref="M19">
    <cfRule type="cellIs" dxfId="2" priority="3" operator="greaterThan">
      <formula>0.24</formula>
    </cfRule>
  </conditionalFormatting>
  <conditionalFormatting sqref="M21:M38">
    <cfRule type="cellIs" dxfId="1" priority="1" operator="greaterThan">
      <formula>20</formula>
    </cfRule>
    <cfRule type="cellIs" dxfId="0" priority="2" operator="greaterThan">
      <formula>10</formula>
    </cfRule>
  </conditionalFormatting>
  <pageMargins left="0.7" right="0.7" top="0.75" bottom="0.75" header="0.3" footer="0.3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BB45-D213-48CA-BF5D-E565E88996F0}">
  <sheetPr>
    <pageSetUpPr fitToPage="1"/>
  </sheetPr>
  <dimension ref="A1:AU19"/>
  <sheetViews>
    <sheetView showGridLines="0" zoomScale="85" zoomScaleNormal="85" workbookViewId="0">
      <pane xSplit="2" topLeftCell="O1" activePane="topRight" state="frozenSplit"/>
      <selection pane="topRight" activeCell="O12" sqref="O12"/>
    </sheetView>
  </sheetViews>
  <sheetFormatPr baseColWidth="10" defaultRowHeight="22.5" customHeight="1" outlineLevelRow="1" x14ac:dyDescent="0.25"/>
  <cols>
    <col min="1" max="1" width="4.28515625" style="73" customWidth="1"/>
    <col min="2" max="2" width="39.5703125" style="73" customWidth="1"/>
    <col min="3" max="47" width="15.7109375" style="73" customWidth="1"/>
    <col min="48" max="16384" width="11.42578125" style="73"/>
  </cols>
  <sheetData>
    <row r="1" spans="1:47" ht="52.5" customHeight="1" x14ac:dyDescent="0.25">
      <c r="A1" s="236" t="s">
        <v>141</v>
      </c>
      <c r="B1" s="236"/>
      <c r="D1" s="237"/>
      <c r="E1" s="237"/>
      <c r="F1" s="237"/>
      <c r="G1" s="237"/>
      <c r="H1" s="237"/>
    </row>
    <row r="2" spans="1:47" ht="10.5" customHeight="1" x14ac:dyDescent="0.25">
      <c r="A2" s="74"/>
      <c r="B2" s="75" t="s">
        <v>142</v>
      </c>
      <c r="C2" s="76" t="s">
        <v>143</v>
      </c>
      <c r="D2" s="77"/>
      <c r="E2" s="78"/>
    </row>
    <row r="3" spans="1:47" ht="10.5" customHeight="1" x14ac:dyDescent="0.25">
      <c r="B3" s="79"/>
      <c r="D3" s="80"/>
      <c r="E3" s="78"/>
    </row>
    <row r="4" spans="1:47" ht="10.5" customHeight="1" x14ac:dyDescent="0.25">
      <c r="A4" s="164"/>
      <c r="B4" s="75" t="s">
        <v>164</v>
      </c>
      <c r="D4" s="80"/>
      <c r="E4" s="78"/>
    </row>
    <row r="5" spans="1:47" ht="10.5" customHeight="1" x14ac:dyDescent="0.25">
      <c r="B5" s="79"/>
      <c r="D5" s="80"/>
      <c r="E5" s="78"/>
    </row>
    <row r="6" spans="1:47" ht="10.5" customHeight="1" x14ac:dyDescent="0.25">
      <c r="A6" s="81"/>
      <c r="B6" s="75" t="s">
        <v>144</v>
      </c>
      <c r="D6" s="80"/>
      <c r="E6" s="78"/>
    </row>
    <row r="7" spans="1:47" ht="10.5" customHeight="1" x14ac:dyDescent="0.25"/>
    <row r="8" spans="1:47" s="83" customFormat="1" ht="15" customHeight="1" x14ac:dyDescent="0.25">
      <c r="A8" s="238" t="s">
        <v>165</v>
      </c>
      <c r="B8" s="239"/>
      <c r="C8" s="242" t="s">
        <v>145</v>
      </c>
      <c r="D8" s="243"/>
      <c r="E8" s="243"/>
      <c r="F8" s="243"/>
      <c r="G8" s="244"/>
      <c r="H8" s="242" t="s">
        <v>146</v>
      </c>
      <c r="I8" s="243"/>
      <c r="J8" s="243"/>
      <c r="K8" s="244"/>
      <c r="L8" s="244" t="s">
        <v>147</v>
      </c>
      <c r="M8" s="247"/>
      <c r="N8" s="247"/>
      <c r="O8" s="247"/>
      <c r="P8" s="247" t="s">
        <v>148</v>
      </c>
      <c r="Q8" s="247"/>
      <c r="R8" s="247"/>
      <c r="S8" s="247"/>
      <c r="T8" s="247"/>
      <c r="U8" s="247" t="s">
        <v>149</v>
      </c>
      <c r="V8" s="247"/>
      <c r="W8" s="247"/>
      <c r="X8" s="247"/>
      <c r="Y8" s="247" t="s">
        <v>150</v>
      </c>
      <c r="Z8" s="247"/>
      <c r="AA8" s="247"/>
      <c r="AB8" s="247"/>
      <c r="AC8" s="247" t="s">
        <v>151</v>
      </c>
      <c r="AD8" s="247"/>
      <c r="AE8" s="247"/>
      <c r="AF8" s="247"/>
      <c r="AG8" s="247"/>
      <c r="AH8" s="247" t="s">
        <v>152</v>
      </c>
      <c r="AI8" s="247"/>
      <c r="AJ8" s="247"/>
      <c r="AK8" s="247"/>
      <c r="AL8" s="247" t="s">
        <v>153</v>
      </c>
      <c r="AM8" s="247"/>
      <c r="AN8" s="247"/>
      <c r="AO8" s="247"/>
      <c r="AP8" s="247" t="s">
        <v>154</v>
      </c>
      <c r="AQ8" s="247"/>
      <c r="AR8" s="247"/>
      <c r="AS8" s="247"/>
      <c r="AT8" s="247"/>
      <c r="AU8" s="82" t="s">
        <v>155</v>
      </c>
    </row>
    <row r="9" spans="1:47" s="83" customFormat="1" ht="22.5" customHeight="1" x14ac:dyDescent="0.25">
      <c r="A9" s="240"/>
      <c r="B9" s="241"/>
      <c r="C9" s="84">
        <v>35</v>
      </c>
      <c r="D9" s="85">
        <v>36</v>
      </c>
      <c r="E9" s="86">
        <v>37</v>
      </c>
      <c r="F9" s="85">
        <v>38</v>
      </c>
      <c r="G9" s="87">
        <v>39</v>
      </c>
      <c r="H9" s="88">
        <v>40</v>
      </c>
      <c r="I9" s="86">
        <v>41</v>
      </c>
      <c r="J9" s="89">
        <v>42</v>
      </c>
      <c r="K9" s="90">
        <v>43</v>
      </c>
      <c r="L9" s="88">
        <v>44</v>
      </c>
      <c r="M9" s="86">
        <v>45</v>
      </c>
      <c r="N9" s="91">
        <v>46</v>
      </c>
      <c r="O9" s="92">
        <v>47</v>
      </c>
      <c r="P9" s="88">
        <v>48</v>
      </c>
      <c r="Q9" s="86">
        <v>49</v>
      </c>
      <c r="R9" s="91">
        <v>50</v>
      </c>
      <c r="S9" s="93">
        <v>51</v>
      </c>
      <c r="T9" s="94">
        <v>52</v>
      </c>
      <c r="U9" s="86">
        <v>1</v>
      </c>
      <c r="V9" s="85">
        <v>2</v>
      </c>
      <c r="W9" s="86">
        <v>3</v>
      </c>
      <c r="X9" s="92">
        <v>4</v>
      </c>
      <c r="Y9" s="86">
        <v>5</v>
      </c>
      <c r="Z9" s="85">
        <v>6</v>
      </c>
      <c r="AA9" s="93">
        <v>7</v>
      </c>
      <c r="AB9" s="94">
        <v>8</v>
      </c>
      <c r="AC9" s="86">
        <v>9</v>
      </c>
      <c r="AD9" s="86">
        <v>10</v>
      </c>
      <c r="AE9" s="85">
        <v>11</v>
      </c>
      <c r="AF9" s="86">
        <v>12</v>
      </c>
      <c r="AG9" s="92">
        <v>13</v>
      </c>
      <c r="AH9" s="86">
        <v>14</v>
      </c>
      <c r="AI9" s="95">
        <v>15</v>
      </c>
      <c r="AJ9" s="93">
        <v>16</v>
      </c>
      <c r="AK9" s="92">
        <v>17</v>
      </c>
      <c r="AL9" s="86">
        <v>18</v>
      </c>
      <c r="AM9" s="85">
        <v>19</v>
      </c>
      <c r="AN9" s="86">
        <v>20</v>
      </c>
      <c r="AO9" s="92">
        <v>21</v>
      </c>
      <c r="AP9" s="86">
        <v>22</v>
      </c>
      <c r="AQ9" s="86">
        <v>23</v>
      </c>
      <c r="AR9" s="86">
        <v>24</v>
      </c>
      <c r="AS9" s="85">
        <v>25</v>
      </c>
      <c r="AT9" s="92">
        <v>26</v>
      </c>
      <c r="AU9" s="96">
        <v>27</v>
      </c>
    </row>
    <row r="10" spans="1:47" s="83" customFormat="1" ht="22.5" customHeight="1" x14ac:dyDescent="0.25">
      <c r="A10" s="240"/>
      <c r="B10" s="241"/>
      <c r="C10" s="97"/>
      <c r="D10" s="258"/>
      <c r="E10" s="259"/>
      <c r="F10" s="98"/>
      <c r="G10" s="99"/>
      <c r="H10" s="100"/>
      <c r="I10" s="101"/>
      <c r="J10" s="102"/>
      <c r="K10" s="103"/>
      <c r="L10" s="104"/>
      <c r="M10" s="98"/>
      <c r="N10" s="98"/>
      <c r="O10" s="105"/>
      <c r="P10" s="106"/>
      <c r="Q10" s="107"/>
      <c r="R10" s="108"/>
      <c r="S10" s="102"/>
      <c r="T10" s="103"/>
      <c r="U10" s="109"/>
      <c r="V10" s="110"/>
      <c r="W10" s="106"/>
      <c r="X10" s="111"/>
      <c r="Y10" s="112"/>
      <c r="Z10" s="113"/>
      <c r="AA10" s="102"/>
      <c r="AB10" s="114"/>
      <c r="AC10" s="106"/>
      <c r="AD10" s="115"/>
      <c r="AE10" s="115"/>
      <c r="AF10" s="115"/>
      <c r="AG10" s="116"/>
      <c r="AH10" s="117"/>
      <c r="AI10" s="102"/>
      <c r="AJ10" s="118"/>
      <c r="AK10" s="116"/>
      <c r="AL10" s="106"/>
      <c r="AM10" s="115"/>
      <c r="AN10" s="115"/>
      <c r="AO10" s="116"/>
      <c r="AP10" s="156"/>
      <c r="AQ10" s="157"/>
      <c r="AR10" s="157"/>
      <c r="AS10" s="157"/>
      <c r="AT10" s="158"/>
      <c r="AU10" s="159"/>
    </row>
    <row r="11" spans="1:47" s="83" customFormat="1" ht="46.5" customHeight="1" x14ac:dyDescent="0.25">
      <c r="A11" s="248" t="s">
        <v>176</v>
      </c>
      <c r="B11" s="249"/>
      <c r="C11" s="183"/>
      <c r="D11" s="183"/>
      <c r="E11" s="183"/>
      <c r="F11" s="184"/>
      <c r="G11" s="185"/>
      <c r="H11" s="185"/>
      <c r="I11" s="186"/>
      <c r="J11" s="187"/>
      <c r="K11" s="188"/>
      <c r="L11" s="184"/>
      <c r="M11" s="184" t="s">
        <v>177</v>
      </c>
      <c r="N11" s="184" t="s">
        <v>178</v>
      </c>
      <c r="O11" s="202" t="s">
        <v>179</v>
      </c>
      <c r="P11" s="250" t="s">
        <v>180</v>
      </c>
      <c r="Q11" s="250"/>
      <c r="R11" s="251"/>
      <c r="S11" s="187"/>
      <c r="T11" s="188"/>
      <c r="U11" s="184"/>
      <c r="V11" s="190"/>
      <c r="W11" s="184"/>
      <c r="X11" s="184"/>
      <c r="Y11" s="189"/>
      <c r="Z11" s="191"/>
      <c r="AA11" s="187"/>
      <c r="AB11" s="192"/>
      <c r="AC11" s="203" t="s">
        <v>181</v>
      </c>
      <c r="AD11" s="203" t="s">
        <v>183</v>
      </c>
      <c r="AE11" s="203" t="s">
        <v>182</v>
      </c>
      <c r="AF11" s="194"/>
      <c r="AG11" s="184"/>
      <c r="AH11" s="195"/>
      <c r="AI11" s="187"/>
      <c r="AJ11" s="196"/>
      <c r="AK11" s="197"/>
      <c r="AL11" s="184"/>
      <c r="AM11" s="189"/>
      <c r="AN11" s="193"/>
      <c r="AO11" s="184"/>
      <c r="AP11" s="198"/>
      <c r="AQ11" s="199"/>
      <c r="AR11" s="199"/>
      <c r="AS11" s="199"/>
      <c r="AT11" s="200"/>
      <c r="AU11" s="201"/>
    </row>
    <row r="12" spans="1:47" s="83" customFormat="1" ht="52.5" customHeight="1" outlineLevel="1" x14ac:dyDescent="0.25">
      <c r="A12" s="245" t="s">
        <v>167</v>
      </c>
      <c r="B12" s="246"/>
      <c r="C12" s="121"/>
      <c r="D12" s="260"/>
      <c r="E12" s="261"/>
      <c r="F12" s="122"/>
      <c r="G12" s="123"/>
      <c r="H12" s="124"/>
      <c r="I12" s="122"/>
      <c r="J12" s="125"/>
      <c r="K12" s="126"/>
      <c r="L12" s="124"/>
      <c r="M12" s="122"/>
      <c r="N12" s="122"/>
      <c r="O12" s="127"/>
      <c r="P12" s="128"/>
      <c r="Q12" s="122"/>
      <c r="R12" s="122"/>
      <c r="S12" s="125"/>
      <c r="T12" s="126"/>
      <c r="U12" s="178" t="s">
        <v>168</v>
      </c>
      <c r="V12" s="179" t="s">
        <v>169</v>
      </c>
      <c r="W12" s="179" t="s">
        <v>169</v>
      </c>
      <c r="X12" s="179" t="s">
        <v>169</v>
      </c>
      <c r="Y12" s="179"/>
      <c r="Z12" s="179"/>
      <c r="AA12" s="125"/>
      <c r="AB12" s="126"/>
      <c r="AC12" s="180"/>
      <c r="AD12" s="204"/>
      <c r="AE12" s="181"/>
      <c r="AF12" s="206" t="s">
        <v>175</v>
      </c>
      <c r="AG12" s="207" t="s">
        <v>171</v>
      </c>
      <c r="AH12" s="207" t="s">
        <v>170</v>
      </c>
      <c r="AI12" s="125"/>
      <c r="AJ12" s="125"/>
      <c r="AK12" s="129"/>
      <c r="AL12" s="124"/>
      <c r="AM12" s="205" t="s">
        <v>187</v>
      </c>
      <c r="AN12" s="182"/>
      <c r="AO12" s="127"/>
      <c r="AP12" s="160"/>
      <c r="AQ12" s="161"/>
      <c r="AR12" s="161"/>
      <c r="AS12" s="161"/>
      <c r="AT12" s="162"/>
      <c r="AU12" s="163"/>
    </row>
    <row r="13" spans="1:47" ht="50.1" customHeight="1" x14ac:dyDescent="0.25">
      <c r="B13" s="78"/>
    </row>
    <row r="14" spans="1:47" s="83" customFormat="1" ht="15" customHeight="1" x14ac:dyDescent="0.25">
      <c r="A14" s="252" t="s">
        <v>166</v>
      </c>
      <c r="B14" s="253"/>
      <c r="C14" s="262" t="s">
        <v>145</v>
      </c>
      <c r="D14" s="263"/>
      <c r="E14" s="263"/>
      <c r="F14" s="263"/>
      <c r="G14" s="264"/>
      <c r="H14" s="262" t="s">
        <v>146</v>
      </c>
      <c r="I14" s="263"/>
      <c r="J14" s="263"/>
      <c r="K14" s="264"/>
      <c r="L14" s="264" t="s">
        <v>147</v>
      </c>
      <c r="M14" s="265"/>
      <c r="N14" s="265"/>
      <c r="O14" s="265"/>
      <c r="P14" s="265" t="s">
        <v>148</v>
      </c>
      <c r="Q14" s="265"/>
      <c r="R14" s="265"/>
      <c r="S14" s="265"/>
      <c r="T14" s="265"/>
      <c r="U14" s="265" t="s">
        <v>149</v>
      </c>
      <c r="V14" s="265"/>
      <c r="W14" s="265"/>
      <c r="X14" s="265"/>
      <c r="Y14" s="265" t="s">
        <v>150</v>
      </c>
      <c r="Z14" s="265"/>
      <c r="AA14" s="265"/>
      <c r="AB14" s="265"/>
      <c r="AC14" s="265" t="s">
        <v>151</v>
      </c>
      <c r="AD14" s="265"/>
      <c r="AE14" s="265"/>
      <c r="AF14" s="265"/>
      <c r="AG14" s="265"/>
      <c r="AH14" s="265" t="s">
        <v>152</v>
      </c>
      <c r="AI14" s="265"/>
      <c r="AJ14" s="265"/>
      <c r="AK14" s="265"/>
      <c r="AL14" s="265" t="s">
        <v>153</v>
      </c>
      <c r="AM14" s="265"/>
      <c r="AN14" s="265"/>
      <c r="AO14" s="265"/>
      <c r="AP14" s="265" t="s">
        <v>154</v>
      </c>
      <c r="AQ14" s="265"/>
      <c r="AR14" s="265"/>
      <c r="AS14" s="265"/>
      <c r="AT14" s="265"/>
      <c r="AU14" s="131" t="s">
        <v>155</v>
      </c>
    </row>
    <row r="15" spans="1:47" s="83" customFormat="1" ht="22.5" customHeight="1" x14ac:dyDescent="0.25">
      <c r="A15" s="254"/>
      <c r="B15" s="255"/>
      <c r="C15" s="84">
        <v>35</v>
      </c>
      <c r="D15" s="85">
        <v>36</v>
      </c>
      <c r="E15" s="86">
        <v>37</v>
      </c>
      <c r="F15" s="85">
        <v>38</v>
      </c>
      <c r="G15" s="87">
        <v>39</v>
      </c>
      <c r="H15" s="88">
        <v>40</v>
      </c>
      <c r="I15" s="86">
        <v>41</v>
      </c>
      <c r="J15" s="89">
        <v>42</v>
      </c>
      <c r="K15" s="90">
        <v>43</v>
      </c>
      <c r="L15" s="88">
        <v>44</v>
      </c>
      <c r="M15" s="86">
        <v>45</v>
      </c>
      <c r="N15" s="91">
        <v>46</v>
      </c>
      <c r="O15" s="92">
        <v>47</v>
      </c>
      <c r="P15" s="88">
        <v>48</v>
      </c>
      <c r="Q15" s="86">
        <v>49</v>
      </c>
      <c r="R15" s="91">
        <v>50</v>
      </c>
      <c r="S15" s="93">
        <v>51</v>
      </c>
      <c r="T15" s="94">
        <v>52</v>
      </c>
      <c r="U15" s="86">
        <v>1</v>
      </c>
      <c r="V15" s="85">
        <v>2</v>
      </c>
      <c r="W15" s="86">
        <v>3</v>
      </c>
      <c r="X15" s="92">
        <v>4</v>
      </c>
      <c r="Y15" s="86">
        <v>5</v>
      </c>
      <c r="Z15" s="85">
        <v>6</v>
      </c>
      <c r="AA15" s="93">
        <v>7</v>
      </c>
      <c r="AB15" s="94">
        <v>8</v>
      </c>
      <c r="AC15" s="86">
        <v>9</v>
      </c>
      <c r="AD15" s="86">
        <v>10</v>
      </c>
      <c r="AE15" s="85">
        <v>11</v>
      </c>
      <c r="AF15" s="86">
        <v>12</v>
      </c>
      <c r="AG15" s="92">
        <v>13</v>
      </c>
      <c r="AH15" s="86">
        <v>14</v>
      </c>
      <c r="AI15" s="95">
        <v>15</v>
      </c>
      <c r="AJ15" s="93">
        <v>16</v>
      </c>
      <c r="AK15" s="92">
        <v>17</v>
      </c>
      <c r="AL15" s="86">
        <v>18</v>
      </c>
      <c r="AM15" s="85">
        <v>19</v>
      </c>
      <c r="AN15" s="86">
        <v>20</v>
      </c>
      <c r="AO15" s="92">
        <v>21</v>
      </c>
      <c r="AP15" s="86">
        <v>22</v>
      </c>
      <c r="AQ15" s="86">
        <v>23</v>
      </c>
      <c r="AR15" s="86">
        <v>24</v>
      </c>
      <c r="AS15" s="85">
        <v>25</v>
      </c>
      <c r="AT15" s="92">
        <v>26</v>
      </c>
      <c r="AU15" s="96">
        <v>27</v>
      </c>
    </row>
    <row r="16" spans="1:47" s="83" customFormat="1" ht="22.5" customHeight="1" x14ac:dyDescent="0.25">
      <c r="A16" s="256"/>
      <c r="B16" s="257"/>
      <c r="C16" s="208"/>
      <c r="D16" s="208"/>
      <c r="E16" s="86"/>
      <c r="F16" s="86"/>
      <c r="G16" s="87"/>
      <c r="H16" s="209"/>
      <c r="I16" s="86"/>
      <c r="J16" s="210"/>
      <c r="K16" s="211"/>
      <c r="L16" s="212"/>
      <c r="M16" s="86"/>
      <c r="N16" s="91"/>
      <c r="O16" s="96"/>
      <c r="P16" s="212"/>
      <c r="Q16" s="86"/>
      <c r="R16" s="209"/>
      <c r="S16" s="213"/>
      <c r="T16" s="214"/>
      <c r="U16" s="215"/>
      <c r="V16" s="216"/>
      <c r="W16" s="215"/>
      <c r="X16" s="92"/>
      <c r="Y16" s="86"/>
      <c r="Z16" s="216"/>
      <c r="AA16" s="213"/>
      <c r="AB16" s="94"/>
      <c r="AC16" s="217"/>
      <c r="AD16" s="86"/>
      <c r="AE16" s="85"/>
      <c r="AF16" s="86"/>
      <c r="AG16" s="96"/>
      <c r="AH16" s="215"/>
      <c r="AI16" s="187"/>
      <c r="AJ16" s="218"/>
      <c r="AK16" s="96"/>
      <c r="AL16" s="217"/>
      <c r="AM16" s="85"/>
      <c r="AN16" s="86"/>
      <c r="AO16" s="96"/>
      <c r="AP16" s="217"/>
      <c r="AQ16" s="86"/>
      <c r="AR16" s="215"/>
      <c r="AS16" s="216"/>
      <c r="AT16" s="219"/>
      <c r="AU16" s="220"/>
    </row>
    <row r="17" spans="1:47" s="83" customFormat="1" ht="46.5" customHeight="1" x14ac:dyDescent="0.25">
      <c r="A17" s="248" t="s">
        <v>176</v>
      </c>
      <c r="B17" s="249"/>
      <c r="C17" s="203" t="s">
        <v>184</v>
      </c>
      <c r="D17" s="203" t="s">
        <v>185</v>
      </c>
      <c r="E17" s="112"/>
      <c r="F17" s="112"/>
      <c r="G17" s="116"/>
      <c r="H17" s="112"/>
      <c r="I17" s="112"/>
      <c r="J17" s="102"/>
      <c r="K17" s="103"/>
      <c r="L17" s="106"/>
      <c r="M17" s="115"/>
      <c r="N17" s="115"/>
      <c r="O17" s="116"/>
      <c r="P17" s="106"/>
      <c r="Q17" s="115"/>
      <c r="R17" s="112"/>
      <c r="S17" s="102"/>
      <c r="T17" s="103"/>
      <c r="U17" s="165"/>
      <c r="V17" s="166"/>
      <c r="W17" s="166"/>
      <c r="X17" s="167"/>
      <c r="Y17" s="168"/>
      <c r="Z17" s="166"/>
      <c r="AA17" s="102"/>
      <c r="AB17" s="114"/>
      <c r="AC17" s="173"/>
      <c r="AD17" s="174"/>
      <c r="AE17" s="174"/>
      <c r="AF17" s="174"/>
      <c r="AG17" s="175"/>
      <c r="AH17" s="176"/>
      <c r="AI17" s="102"/>
      <c r="AJ17" s="118"/>
      <c r="AK17" s="175"/>
      <c r="AL17" s="173"/>
      <c r="AM17" s="174"/>
      <c r="AN17" s="174"/>
      <c r="AO17" s="175"/>
      <c r="AP17" s="106"/>
      <c r="AQ17" s="115"/>
      <c r="AR17" s="113"/>
      <c r="AS17" s="113"/>
      <c r="AT17" s="120"/>
      <c r="AU17" s="119"/>
    </row>
    <row r="18" spans="1:47" s="83" customFormat="1" ht="52.5" customHeight="1" outlineLevel="1" x14ac:dyDescent="0.25">
      <c r="A18" s="245" t="s">
        <v>167</v>
      </c>
      <c r="B18" s="246"/>
      <c r="C18" s="121"/>
      <c r="D18" s="122"/>
      <c r="E18" s="205" t="s">
        <v>172</v>
      </c>
      <c r="F18" s="205" t="s">
        <v>186</v>
      </c>
      <c r="G18" s="205" t="s">
        <v>173</v>
      </c>
      <c r="H18" s="205" t="s">
        <v>174</v>
      </c>
      <c r="I18" s="178"/>
      <c r="J18" s="125"/>
      <c r="K18" s="126"/>
      <c r="L18" s="124"/>
      <c r="M18" s="122"/>
      <c r="N18" s="122"/>
      <c r="O18" s="127"/>
      <c r="P18" s="128"/>
      <c r="Q18" s="122"/>
      <c r="R18" s="122"/>
      <c r="S18" s="125"/>
      <c r="T18" s="126"/>
      <c r="U18" s="169"/>
      <c r="V18" s="170"/>
      <c r="W18" s="170"/>
      <c r="X18" s="171"/>
      <c r="Y18" s="172"/>
      <c r="Z18" s="170"/>
      <c r="AA18" s="125"/>
      <c r="AB18" s="126"/>
      <c r="AC18" s="169"/>
      <c r="AD18" s="170"/>
      <c r="AE18" s="170"/>
      <c r="AF18" s="170"/>
      <c r="AG18" s="171"/>
      <c r="AH18" s="172"/>
      <c r="AI18" s="125"/>
      <c r="AJ18" s="125"/>
      <c r="AK18" s="177"/>
      <c r="AL18" s="169"/>
      <c r="AM18" s="170"/>
      <c r="AN18" s="170"/>
      <c r="AO18" s="171"/>
      <c r="AP18" s="128"/>
      <c r="AQ18" s="122"/>
      <c r="AR18" s="122"/>
      <c r="AS18" s="122"/>
      <c r="AT18" s="129"/>
      <c r="AU18" s="130"/>
    </row>
    <row r="19" spans="1:47" ht="50.1" customHeight="1" x14ac:dyDescent="0.25"/>
  </sheetData>
  <mergeCells count="31">
    <mergeCell ref="AP14:AT14"/>
    <mergeCell ref="P14:T14"/>
    <mergeCell ref="U14:X14"/>
    <mergeCell ref="Y14:AB14"/>
    <mergeCell ref="AC14:AG14"/>
    <mergeCell ref="AH14:AK14"/>
    <mergeCell ref="AL14:AO14"/>
    <mergeCell ref="AP8:AT8"/>
    <mergeCell ref="D10:E10"/>
    <mergeCell ref="AC8:AG8"/>
    <mergeCell ref="AH8:AK8"/>
    <mergeCell ref="AL8:AO8"/>
    <mergeCell ref="A18:B18"/>
    <mergeCell ref="P8:T8"/>
    <mergeCell ref="U8:X8"/>
    <mergeCell ref="Y8:AB8"/>
    <mergeCell ref="L8:O8"/>
    <mergeCell ref="A11:B11"/>
    <mergeCell ref="P11:R11"/>
    <mergeCell ref="A14:B16"/>
    <mergeCell ref="A17:B17"/>
    <mergeCell ref="A12:B12"/>
    <mergeCell ref="D12:E12"/>
    <mergeCell ref="C14:G14"/>
    <mergeCell ref="H14:K14"/>
    <mergeCell ref="L14:O14"/>
    <mergeCell ref="A1:B1"/>
    <mergeCell ref="D1:H1"/>
    <mergeCell ref="A8:B10"/>
    <mergeCell ref="C8:G8"/>
    <mergeCell ref="H8:K8"/>
  </mergeCells>
  <phoneticPr fontId="26" type="noConversion"/>
  <pageMargins left="0.70866141732283472" right="0.70866141732283472" top="1.03" bottom="1.69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D6EA-BF01-49D7-83F2-35160EC45FF3}">
  <sheetPr>
    <pageSetUpPr fitToPage="1"/>
  </sheetPr>
  <dimension ref="A1:AI114"/>
  <sheetViews>
    <sheetView topLeftCell="V1" zoomScale="85" zoomScaleNormal="85" zoomScalePageLayoutView="55" workbookViewId="0">
      <selection activeCell="Z12" sqref="Z12:Z39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115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116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12"/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0.5</v>
      </c>
      <c r="AC12" s="227">
        <f>AB12/SUM(F12:W15)</f>
        <v>5.5555555555555552E-2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/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0</v>
      </c>
      <c r="AA14" s="22">
        <f t="shared" si="1"/>
        <v>0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/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0</v>
      </c>
      <c r="AA16" s="22">
        <f t="shared" si="1"/>
        <v>0</v>
      </c>
      <c r="AB16" s="230">
        <f>SUM(Z16:Z17)</f>
        <v>0.5</v>
      </c>
      <c r="AC16" s="227">
        <f>AB16/SUM(F16:W17)</f>
        <v>0.16666666666666666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>
        <v>0.5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0.5</v>
      </c>
      <c r="AA17" s="22">
        <f t="shared" si="1"/>
        <v>0.5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/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0</v>
      </c>
      <c r="AA18" s="22">
        <f t="shared" si="1"/>
        <v>0</v>
      </c>
      <c r="AB18" s="230">
        <f>SUM(Z18:Z20)</f>
        <v>0</v>
      </c>
      <c r="AC18" s="227">
        <f>AB18/SUM(F18:W20)</f>
        <v>0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0</v>
      </c>
      <c r="AA19" s="22">
        <f t="shared" si="1"/>
        <v>0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0</v>
      </c>
      <c r="AC21" s="227">
        <f>AB21/SUM(F21:W23)</f>
        <v>0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/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0</v>
      </c>
      <c r="AA22" s="22">
        <f t="shared" si="1"/>
        <v>0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/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0</v>
      </c>
      <c r="AA23" s="22">
        <f t="shared" si="1"/>
        <v>0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>
        <v>0.5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0.5</v>
      </c>
      <c r="AA24" s="22">
        <f t="shared" si="1"/>
        <v>0.5</v>
      </c>
      <c r="AB24" s="230">
        <f>SUM(Z24:Z28)</f>
        <v>8.5</v>
      </c>
      <c r="AC24" s="227">
        <f>AB24/SUM(F24:W28)</f>
        <v>0.94444444444444442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>
        <v>1</v>
      </c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2</v>
      </c>
      <c r="AA25" s="22">
        <f t="shared" si="1"/>
        <v>1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>
        <v>1</v>
      </c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2</v>
      </c>
      <c r="AA26" s="22">
        <f t="shared" si="1"/>
        <v>1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>
        <v>1</v>
      </c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3</v>
      </c>
      <c r="AA27" s="22">
        <f t="shared" si="1"/>
        <v>1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>
        <v>1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1</v>
      </c>
      <c r="AA28" s="22">
        <f t="shared" si="1"/>
        <v>1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0</v>
      </c>
      <c r="AC29" s="227">
        <f>AB29/SUM(F29:W31)</f>
        <v>0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0</v>
      </c>
      <c r="AA30" s="22">
        <f t="shared" si="1"/>
        <v>0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0</v>
      </c>
      <c r="AA31" s="22">
        <f t="shared" si="1"/>
        <v>0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0.5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1</v>
      </c>
      <c r="AA32" s="22">
        <f t="shared" si="1"/>
        <v>0.5</v>
      </c>
      <c r="AB32" s="230">
        <f>SUM(Z32:Z34)</f>
        <v>2.5</v>
      </c>
      <c r="AC32" s="227">
        <f>AB32/SUM(F32:W34)</f>
        <v>0.5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>
        <v>0.5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1</v>
      </c>
      <c r="AA33" s="22">
        <f t="shared" si="1"/>
        <v>0.5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>
        <v>0.5</v>
      </c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0.5</v>
      </c>
      <c r="AA34" s="22">
        <f t="shared" si="1"/>
        <v>0.5</v>
      </c>
      <c r="AB34" s="230"/>
      <c r="AC34" s="227"/>
      <c r="AD34" s="11"/>
      <c r="AE34" s="11"/>
    </row>
    <row r="35" spans="1:35" ht="35.25" customHeight="1" x14ac:dyDescent="0.25">
      <c r="A35" s="232" t="s">
        <v>98</v>
      </c>
      <c r="B35" s="16" t="s">
        <v>99</v>
      </c>
      <c r="C35" s="17" t="s">
        <v>100</v>
      </c>
      <c r="D35" s="18">
        <v>1</v>
      </c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1</v>
      </c>
      <c r="AA35" s="22">
        <f t="shared" si="1"/>
        <v>1</v>
      </c>
      <c r="AB35" s="230">
        <f>SUM(Z35:Z39)</f>
        <v>3</v>
      </c>
      <c r="AC35" s="227">
        <f>AB35/SUM(F35:W39)</f>
        <v>0.375</v>
      </c>
      <c r="AD35" s="11"/>
      <c r="AE35" s="11"/>
    </row>
    <row r="36" spans="1:35" ht="35.25" customHeight="1" x14ac:dyDescent="0.25">
      <c r="A36" s="232"/>
      <c r="B36" s="16" t="s">
        <v>101</v>
      </c>
      <c r="C36" s="17" t="s">
        <v>102</v>
      </c>
      <c r="D36" s="18">
        <v>1</v>
      </c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2</v>
      </c>
      <c r="AA36" s="22">
        <f t="shared" si="1"/>
        <v>1</v>
      </c>
      <c r="AB36" s="230"/>
      <c r="AC36" s="227"/>
      <c r="AD36" s="11"/>
      <c r="AE36" s="11"/>
    </row>
    <row r="37" spans="1:35" ht="35.25" customHeight="1" x14ac:dyDescent="0.25">
      <c r="A37" s="232"/>
      <c r="B37" s="16" t="s">
        <v>103</v>
      </c>
      <c r="C37" s="17" t="s">
        <v>104</v>
      </c>
      <c r="D37" s="18"/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</v>
      </c>
      <c r="AA37" s="22">
        <f t="shared" si="1"/>
        <v>0</v>
      </c>
      <c r="AB37" s="230"/>
      <c r="AC37" s="227"/>
      <c r="AD37" s="11"/>
      <c r="AE37" s="11"/>
    </row>
    <row r="38" spans="1:35" ht="35.25" customHeight="1" x14ac:dyDescent="0.25">
      <c r="A38" s="232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2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3" customFormat="1" x14ac:dyDescent="0.25">
      <c r="A41" s="25"/>
      <c r="B41" s="11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1:35" s="31" customFormat="1" ht="11.25" x14ac:dyDescent="0.15">
      <c r="A42" s="28"/>
      <c r="B42" s="29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2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0</v>
      </c>
      <c r="H42" s="134">
        <f t="shared" si="3"/>
        <v>2</v>
      </c>
      <c r="I42" s="134">
        <f t="shared" si="3"/>
        <v>1.5</v>
      </c>
      <c r="J42" s="134">
        <f t="shared" si="3"/>
        <v>0.5</v>
      </c>
      <c r="K42" s="134">
        <f t="shared" si="3"/>
        <v>0</v>
      </c>
      <c r="L42" s="134">
        <f t="shared" si="3"/>
        <v>0</v>
      </c>
      <c r="M42" s="134">
        <f t="shared" si="3"/>
        <v>0</v>
      </c>
      <c r="N42" s="134">
        <f t="shared" si="3"/>
        <v>0</v>
      </c>
      <c r="O42" s="134">
        <f t="shared" si="3"/>
        <v>0</v>
      </c>
      <c r="P42" s="134">
        <f t="shared" si="3"/>
        <v>1.5</v>
      </c>
      <c r="Q42" s="134">
        <f t="shared" si="3"/>
        <v>5.5</v>
      </c>
      <c r="R42" s="134">
        <f t="shared" si="3"/>
        <v>0</v>
      </c>
      <c r="S42" s="134">
        <f t="shared" si="3"/>
        <v>0</v>
      </c>
      <c r="T42" s="134">
        <f t="shared" si="3"/>
        <v>1</v>
      </c>
      <c r="U42" s="134">
        <f t="shared" si="3"/>
        <v>1</v>
      </c>
      <c r="V42" s="134">
        <f t="shared" si="3"/>
        <v>0</v>
      </c>
      <c r="W42" s="134">
        <f t="shared" si="3"/>
        <v>0</v>
      </c>
      <c r="X42" s="29"/>
      <c r="Y42" s="29"/>
      <c r="Z42" s="30"/>
      <c r="AA42" s="30"/>
      <c r="AB42" s="29"/>
      <c r="AC42" s="29"/>
      <c r="AD42" s="29"/>
      <c r="AE42" s="29"/>
      <c r="AF42" s="29"/>
      <c r="AG42" s="29"/>
      <c r="AH42" s="29"/>
      <c r="AI42" s="29"/>
    </row>
    <row r="43" spans="1:35" x14ac:dyDescent="0.25"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1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</v>
      </c>
      <c r="H43" s="154">
        <f t="shared" si="4"/>
        <v>1</v>
      </c>
      <c r="I43" s="154">
        <f t="shared" si="4"/>
        <v>0.3</v>
      </c>
      <c r="J43" s="154">
        <f t="shared" si="4"/>
        <v>0.1</v>
      </c>
      <c r="K43" s="154">
        <f t="shared" si="4"/>
        <v>0</v>
      </c>
      <c r="L43" s="154">
        <f t="shared" si="4"/>
        <v>0</v>
      </c>
      <c r="M43" s="154">
        <f t="shared" si="4"/>
        <v>0</v>
      </c>
      <c r="N43" s="154">
        <f t="shared" si="4"/>
        <v>0</v>
      </c>
      <c r="O43" s="154">
        <f t="shared" si="4"/>
        <v>0</v>
      </c>
      <c r="P43" s="154">
        <f t="shared" si="4"/>
        <v>0.75</v>
      </c>
      <c r="Q43" s="154">
        <f t="shared" si="4"/>
        <v>0.91666666666666663</v>
      </c>
      <c r="R43" s="154">
        <f t="shared" si="4"/>
        <v>0</v>
      </c>
      <c r="S43" s="154">
        <f t="shared" si="4"/>
        <v>0</v>
      </c>
      <c r="T43" s="154">
        <f t="shared" si="4"/>
        <v>0.33333333333333331</v>
      </c>
      <c r="U43" s="154">
        <f t="shared" si="4"/>
        <v>0.5</v>
      </c>
      <c r="V43" s="154">
        <f t="shared" si="4"/>
        <v>0</v>
      </c>
      <c r="W43" s="154">
        <f t="shared" si="4"/>
        <v>0</v>
      </c>
      <c r="Z43" s="10"/>
      <c r="AA43" s="10"/>
      <c r="AB43" s="11"/>
      <c r="AC43" s="11"/>
      <c r="AD43" s="11"/>
      <c r="AE43" s="11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  <mergeCell ref="AC12:AC15"/>
    <mergeCell ref="A16:A17"/>
    <mergeCell ref="AB16:AB17"/>
    <mergeCell ref="AC16:AC17"/>
    <mergeCell ref="A21:A23"/>
    <mergeCell ref="AB21:AB23"/>
    <mergeCell ref="AC21:AC23"/>
    <mergeCell ref="A18:A20"/>
    <mergeCell ref="AB18:AB20"/>
    <mergeCell ref="AC18:AC20"/>
    <mergeCell ref="A12:A15"/>
    <mergeCell ref="AB12:AB15"/>
    <mergeCell ref="A9:E9"/>
    <mergeCell ref="A11:E11"/>
    <mergeCell ref="O2:O7"/>
    <mergeCell ref="P2:P7"/>
    <mergeCell ref="Q2:Q7"/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U2:U7"/>
    <mergeCell ref="V2:V7"/>
    <mergeCell ref="W2:W7"/>
    <mergeCell ref="R2:R7"/>
    <mergeCell ref="S2:S7"/>
    <mergeCell ref="T2:T7"/>
  </mergeCells>
  <pageMargins left="0.25" right="0.25" top="0.75" bottom="0.75" header="0.3" footer="0.3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ECAB-7507-4D95-9EF1-252051ED8A0C}">
  <sheetPr>
    <pageSetUpPr fitToPage="1"/>
  </sheetPr>
  <dimension ref="A1:AI114"/>
  <sheetViews>
    <sheetView topLeftCell="L8" zoomScale="130" zoomScaleNormal="130" zoomScalePageLayoutView="55" workbookViewId="0">
      <selection activeCell="Z12" sqref="Z12:Z39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117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118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12"/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0.5</v>
      </c>
      <c r="AC12" s="227">
        <f>AB12/SUM(F12:W15)</f>
        <v>5.5555555555555552E-2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/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0</v>
      </c>
      <c r="AA14" s="22">
        <f t="shared" si="1"/>
        <v>0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/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0</v>
      </c>
      <c r="AA16" s="22">
        <f t="shared" si="1"/>
        <v>0</v>
      </c>
      <c r="AB16" s="230">
        <f>SUM(Z16:Z17)</f>
        <v>0.5</v>
      </c>
      <c r="AC16" s="227">
        <f>AB16/SUM(F16:W17)</f>
        <v>0.16666666666666666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>
        <v>0.5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0.5</v>
      </c>
      <c r="AA17" s="22">
        <f t="shared" si="1"/>
        <v>0.5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/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0</v>
      </c>
      <c r="AA18" s="22">
        <f t="shared" si="1"/>
        <v>0</v>
      </c>
      <c r="AB18" s="230">
        <f>SUM(Z18:Z20)</f>
        <v>0</v>
      </c>
      <c r="AC18" s="227">
        <f>AB18/SUM(F18:W20)</f>
        <v>0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0</v>
      </c>
      <c r="AA19" s="22">
        <f t="shared" si="1"/>
        <v>0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0</v>
      </c>
      <c r="AC21" s="227">
        <f>AB21/SUM(F21:W23)</f>
        <v>0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/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0</v>
      </c>
      <c r="AA22" s="22">
        <f t="shared" si="1"/>
        <v>0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/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0</v>
      </c>
      <c r="AA23" s="22">
        <f t="shared" si="1"/>
        <v>0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>
        <v>0.5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0.5</v>
      </c>
      <c r="AA24" s="22">
        <f t="shared" si="1"/>
        <v>0.5</v>
      </c>
      <c r="AB24" s="230">
        <f>SUM(Z24:Z28)</f>
        <v>0.5</v>
      </c>
      <c r="AC24" s="227">
        <f>AB24/SUM(F24:W28)</f>
        <v>5.5555555555555552E-2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/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0</v>
      </c>
      <c r="AA25" s="22">
        <f t="shared" si="1"/>
        <v>0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/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0</v>
      </c>
      <c r="AA26" s="22">
        <f t="shared" si="1"/>
        <v>0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/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0</v>
      </c>
      <c r="AA27" s="22">
        <f t="shared" si="1"/>
        <v>0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0</v>
      </c>
      <c r="AA28" s="22">
        <f t="shared" si="1"/>
        <v>0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1.5</v>
      </c>
      <c r="AC29" s="227">
        <f>AB29/SUM(F29:W31)</f>
        <v>0.5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>
        <v>0.5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0.5</v>
      </c>
      <c r="AA30" s="22">
        <f t="shared" si="1"/>
        <v>0.5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1</v>
      </c>
      <c r="AA31" s="22">
        <f t="shared" si="1"/>
        <v>1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0.5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1</v>
      </c>
      <c r="AA32" s="22">
        <f t="shared" si="1"/>
        <v>0.5</v>
      </c>
      <c r="AB32" s="230">
        <f>SUM(Z32:Z34)</f>
        <v>2</v>
      </c>
      <c r="AC32" s="227">
        <f>AB32/SUM(F32:W34)</f>
        <v>0.4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>
        <v>0.5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1</v>
      </c>
      <c r="AA33" s="22">
        <f t="shared" si="1"/>
        <v>0.5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/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</v>
      </c>
      <c r="AA34" s="22">
        <f t="shared" si="1"/>
        <v>0</v>
      </c>
      <c r="AB34" s="230"/>
      <c r="AC34" s="227"/>
      <c r="AD34" s="11"/>
      <c r="AE34" s="11"/>
    </row>
    <row r="35" spans="1:35" ht="35.25" customHeight="1" x14ac:dyDescent="0.25">
      <c r="A35" s="233" t="s">
        <v>98</v>
      </c>
      <c r="B35" s="16" t="s">
        <v>99</v>
      </c>
      <c r="C35" s="17" t="s">
        <v>100</v>
      </c>
      <c r="D35" s="18">
        <v>1</v>
      </c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1</v>
      </c>
      <c r="AA35" s="22">
        <f t="shared" si="1"/>
        <v>1</v>
      </c>
      <c r="AB35" s="230">
        <f>SUM(Z35:Z39)</f>
        <v>1.5</v>
      </c>
      <c r="AC35" s="227">
        <f>AB35/SUM(F35:W39)</f>
        <v>0.1875</v>
      </c>
      <c r="AD35" s="11"/>
      <c r="AE35" s="11"/>
    </row>
    <row r="36" spans="1:35" ht="35.25" customHeight="1" x14ac:dyDescent="0.25">
      <c r="A36" s="233"/>
      <c r="B36" s="16" t="s">
        <v>101</v>
      </c>
      <c r="C36" s="17" t="s">
        <v>102</v>
      </c>
      <c r="D36" s="18"/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0</v>
      </c>
      <c r="AA36" s="22">
        <f t="shared" si="1"/>
        <v>0</v>
      </c>
      <c r="AB36" s="230"/>
      <c r="AC36" s="227"/>
      <c r="AD36" s="11"/>
      <c r="AE36" s="11"/>
    </row>
    <row r="37" spans="1:35" ht="35.25" customHeight="1" x14ac:dyDescent="0.25">
      <c r="A37" s="233"/>
      <c r="B37" s="16" t="s">
        <v>103</v>
      </c>
      <c r="C37" s="17" t="s">
        <v>104</v>
      </c>
      <c r="D37" s="18">
        <v>0.5</v>
      </c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0.5</v>
      </c>
      <c r="AA37" s="22">
        <f t="shared" si="1"/>
        <v>0.5</v>
      </c>
      <c r="AB37" s="230"/>
      <c r="AC37" s="227"/>
      <c r="AD37" s="11"/>
      <c r="AE37" s="11"/>
    </row>
    <row r="38" spans="1:35" ht="35.25" customHeight="1" x14ac:dyDescent="0.25">
      <c r="A38" s="233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3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3" customFormat="1" x14ac:dyDescent="0.25">
      <c r="A41" s="25"/>
      <c r="B41" s="11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1:35" s="31" customFormat="1" ht="11.25" x14ac:dyDescent="0.15">
      <c r="A42" s="28"/>
      <c r="B42" s="29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0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0</v>
      </c>
      <c r="H42" s="134">
        <f t="shared" si="3"/>
        <v>0</v>
      </c>
      <c r="I42" s="134">
        <f t="shared" si="3"/>
        <v>0.5</v>
      </c>
      <c r="J42" s="134">
        <f t="shared" si="3"/>
        <v>0.5</v>
      </c>
      <c r="K42" s="134">
        <f t="shared" si="3"/>
        <v>0</v>
      </c>
      <c r="L42" s="134">
        <f t="shared" si="3"/>
        <v>0</v>
      </c>
      <c r="M42" s="134">
        <f t="shared" si="3"/>
        <v>0</v>
      </c>
      <c r="N42" s="134">
        <f t="shared" si="3"/>
        <v>0</v>
      </c>
      <c r="O42" s="134">
        <f t="shared" si="3"/>
        <v>0</v>
      </c>
      <c r="P42" s="134">
        <f t="shared" si="3"/>
        <v>1.5</v>
      </c>
      <c r="Q42" s="134">
        <f t="shared" si="3"/>
        <v>0.5</v>
      </c>
      <c r="R42" s="134">
        <f t="shared" si="3"/>
        <v>0</v>
      </c>
      <c r="S42" s="134">
        <f t="shared" si="3"/>
        <v>0.5</v>
      </c>
      <c r="T42" s="134">
        <f t="shared" si="3"/>
        <v>2</v>
      </c>
      <c r="U42" s="134">
        <f t="shared" si="3"/>
        <v>1</v>
      </c>
      <c r="V42" s="134">
        <f t="shared" si="3"/>
        <v>0</v>
      </c>
      <c r="W42" s="134">
        <f t="shared" si="3"/>
        <v>0</v>
      </c>
      <c r="X42" s="29"/>
      <c r="Y42" s="29"/>
      <c r="Z42" s="30"/>
      <c r="AA42" s="30"/>
      <c r="AB42" s="29"/>
      <c r="AC42" s="29"/>
      <c r="AD42" s="29"/>
      <c r="AE42" s="29"/>
      <c r="AF42" s="29"/>
      <c r="AG42" s="29"/>
      <c r="AH42" s="29"/>
      <c r="AI42" s="29"/>
    </row>
    <row r="43" spans="1:35" x14ac:dyDescent="0.25"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0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</v>
      </c>
      <c r="H43" s="154">
        <f t="shared" si="4"/>
        <v>0</v>
      </c>
      <c r="I43" s="154">
        <f t="shared" si="4"/>
        <v>0.1</v>
      </c>
      <c r="J43" s="154">
        <f t="shared" si="4"/>
        <v>0.1</v>
      </c>
      <c r="K43" s="154">
        <f t="shared" si="4"/>
        <v>0</v>
      </c>
      <c r="L43" s="154">
        <f t="shared" si="4"/>
        <v>0</v>
      </c>
      <c r="M43" s="154">
        <f t="shared" si="4"/>
        <v>0</v>
      </c>
      <c r="N43" s="154">
        <f t="shared" si="4"/>
        <v>0</v>
      </c>
      <c r="O43" s="154">
        <f t="shared" si="4"/>
        <v>0</v>
      </c>
      <c r="P43" s="154">
        <f t="shared" si="4"/>
        <v>0.75</v>
      </c>
      <c r="Q43" s="154">
        <f t="shared" si="4"/>
        <v>8.3333333333333329E-2</v>
      </c>
      <c r="R43" s="154">
        <f t="shared" si="4"/>
        <v>0</v>
      </c>
      <c r="S43" s="154">
        <f t="shared" si="4"/>
        <v>0.25</v>
      </c>
      <c r="T43" s="154">
        <f t="shared" si="4"/>
        <v>0.66666666666666663</v>
      </c>
      <c r="U43" s="154">
        <f t="shared" si="4"/>
        <v>0.5</v>
      </c>
      <c r="V43" s="154">
        <f t="shared" si="4"/>
        <v>0</v>
      </c>
      <c r="W43" s="154">
        <f t="shared" si="4"/>
        <v>0</v>
      </c>
      <c r="Z43" s="10"/>
      <c r="AA43" s="10"/>
      <c r="AB43" s="11"/>
      <c r="AC43" s="11"/>
      <c r="AD43" s="11"/>
      <c r="AE43" s="11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  <mergeCell ref="AC12:AC15"/>
    <mergeCell ref="A16:A17"/>
    <mergeCell ref="AB16:AB17"/>
    <mergeCell ref="AC16:AC17"/>
    <mergeCell ref="A21:A23"/>
    <mergeCell ref="AB21:AB23"/>
    <mergeCell ref="AC21:AC23"/>
    <mergeCell ref="A18:A20"/>
    <mergeCell ref="AB18:AB20"/>
    <mergeCell ref="AC18:AC20"/>
    <mergeCell ref="A12:A15"/>
    <mergeCell ref="AB12:AB15"/>
    <mergeCell ref="A9:E9"/>
    <mergeCell ref="A11:E11"/>
    <mergeCell ref="O2:O7"/>
    <mergeCell ref="P2:P7"/>
    <mergeCell ref="Q2:Q7"/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U2:U7"/>
    <mergeCell ref="V2:V7"/>
    <mergeCell ref="W2:W7"/>
    <mergeCell ref="R2:R7"/>
    <mergeCell ref="S2:S7"/>
    <mergeCell ref="T2:T7"/>
  </mergeCells>
  <pageMargins left="0.25" right="0.25" top="0.75" bottom="0.75" header="0.3" footer="0.3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39777-DE0E-4556-BEC6-4FD5C2BE578A}">
  <sheetPr>
    <pageSetUpPr fitToPage="1"/>
  </sheetPr>
  <dimension ref="A1:AI114"/>
  <sheetViews>
    <sheetView topLeftCell="V1" zoomScale="85" zoomScaleNormal="85" zoomScalePageLayoutView="55" workbookViewId="0">
      <selection activeCell="Z12" sqref="Z12:Z39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119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120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12"/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2</v>
      </c>
      <c r="AC12" s="227">
        <f>AB12/SUM(F12:W15)</f>
        <v>0.22222222222222221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>
        <v>0.5</v>
      </c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1.5</v>
      </c>
      <c r="AA14" s="22">
        <f t="shared" si="1"/>
        <v>0.5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>
        <v>1</v>
      </c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2</v>
      </c>
      <c r="AA16" s="22">
        <f t="shared" si="1"/>
        <v>1</v>
      </c>
      <c r="AB16" s="230">
        <f>SUM(Z16:Z17)</f>
        <v>2</v>
      </c>
      <c r="AC16" s="227">
        <f>AB16/SUM(F16:W17)</f>
        <v>0.66666666666666663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</v>
      </c>
      <c r="AA17" s="22">
        <f t="shared" si="1"/>
        <v>0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>
        <v>0.5</v>
      </c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0.5</v>
      </c>
      <c r="AA18" s="22">
        <f t="shared" si="1"/>
        <v>0.5</v>
      </c>
      <c r="AB18" s="230">
        <f>SUM(Z18:Z20)</f>
        <v>0.5</v>
      </c>
      <c r="AC18" s="227">
        <f>AB18/SUM(F18:W20)</f>
        <v>0.125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0</v>
      </c>
      <c r="AA19" s="22">
        <f t="shared" si="1"/>
        <v>0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0</v>
      </c>
      <c r="AC21" s="227">
        <f>AB21/SUM(F21:W23)</f>
        <v>0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/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0</v>
      </c>
      <c r="AA22" s="22">
        <f t="shared" si="1"/>
        <v>0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/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0</v>
      </c>
      <c r="AA23" s="22">
        <f t="shared" si="1"/>
        <v>0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</v>
      </c>
      <c r="AA24" s="22">
        <f t="shared" si="1"/>
        <v>0</v>
      </c>
      <c r="AB24" s="230">
        <f>SUM(Z24:Z28)</f>
        <v>0</v>
      </c>
      <c r="AC24" s="227">
        <f>AB24/SUM(F24:W28)</f>
        <v>0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/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0</v>
      </c>
      <c r="AA25" s="22">
        <f t="shared" si="1"/>
        <v>0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/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0</v>
      </c>
      <c r="AA26" s="22">
        <f t="shared" si="1"/>
        <v>0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/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0</v>
      </c>
      <c r="AA27" s="22">
        <f t="shared" si="1"/>
        <v>0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0</v>
      </c>
      <c r="AA28" s="22">
        <f t="shared" si="1"/>
        <v>0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2</v>
      </c>
      <c r="AC29" s="227">
        <f>AB29/SUM(F29:W31)</f>
        <v>0.66666666666666663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>
        <v>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1</v>
      </c>
      <c r="AA30" s="22">
        <f t="shared" si="1"/>
        <v>1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1</v>
      </c>
      <c r="AA31" s="22">
        <f t="shared" si="1"/>
        <v>1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1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2</v>
      </c>
      <c r="AA32" s="22">
        <f t="shared" si="1"/>
        <v>1</v>
      </c>
      <c r="AB32" s="230">
        <f>SUM(Z32:Z34)</f>
        <v>2</v>
      </c>
      <c r="AC32" s="227">
        <f>AB32/SUM(F32:W34)</f>
        <v>0.4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0</v>
      </c>
      <c r="AA33" s="22">
        <f t="shared" si="1"/>
        <v>0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/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</v>
      </c>
      <c r="AA34" s="22">
        <f t="shared" si="1"/>
        <v>0</v>
      </c>
      <c r="AB34" s="230"/>
      <c r="AC34" s="227"/>
      <c r="AD34" s="11"/>
      <c r="AE34" s="11"/>
    </row>
    <row r="35" spans="1:35" ht="35.25" customHeight="1" x14ac:dyDescent="0.25">
      <c r="A35" s="232" t="s">
        <v>98</v>
      </c>
      <c r="B35" s="16" t="s">
        <v>99</v>
      </c>
      <c r="C35" s="17" t="s">
        <v>100</v>
      </c>
      <c r="D35" s="18">
        <v>0.5</v>
      </c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0.5</v>
      </c>
      <c r="AA35" s="22">
        <f t="shared" si="1"/>
        <v>0.5</v>
      </c>
      <c r="AB35" s="230">
        <f>SUM(Z35:Z39)</f>
        <v>0.5</v>
      </c>
      <c r="AC35" s="227">
        <f>AB35/SUM(F35:W39)</f>
        <v>6.25E-2</v>
      </c>
      <c r="AD35" s="11"/>
      <c r="AE35" s="11"/>
    </row>
    <row r="36" spans="1:35" ht="35.25" customHeight="1" x14ac:dyDescent="0.25">
      <c r="A36" s="232"/>
      <c r="B36" s="16" t="s">
        <v>101</v>
      </c>
      <c r="C36" s="17" t="s">
        <v>102</v>
      </c>
      <c r="D36" s="18"/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0</v>
      </c>
      <c r="AA36" s="22">
        <f t="shared" si="1"/>
        <v>0</v>
      </c>
      <c r="AB36" s="230"/>
      <c r="AC36" s="227"/>
      <c r="AD36" s="11"/>
      <c r="AE36" s="11"/>
    </row>
    <row r="37" spans="1:35" ht="35.25" customHeight="1" x14ac:dyDescent="0.25">
      <c r="A37" s="232"/>
      <c r="B37" s="16" t="s">
        <v>103</v>
      </c>
      <c r="C37" s="17" t="s">
        <v>104</v>
      </c>
      <c r="D37" s="18"/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</v>
      </c>
      <c r="AA37" s="22">
        <f t="shared" si="1"/>
        <v>0</v>
      </c>
      <c r="AB37" s="230"/>
      <c r="AC37" s="227"/>
      <c r="AD37" s="11"/>
      <c r="AE37" s="11"/>
    </row>
    <row r="38" spans="1:35" ht="35.25" customHeight="1" x14ac:dyDescent="0.25">
      <c r="A38" s="232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2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3" customFormat="1" x14ac:dyDescent="0.25">
      <c r="A41" s="25"/>
      <c r="B41" s="11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1:35" s="31" customFormat="1" ht="11.25" x14ac:dyDescent="0.15">
      <c r="A42" s="28"/>
      <c r="B42" s="29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0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0.5</v>
      </c>
      <c r="H42" s="134">
        <f t="shared" si="3"/>
        <v>0</v>
      </c>
      <c r="I42" s="134">
        <f t="shared" si="3"/>
        <v>0</v>
      </c>
      <c r="J42" s="134">
        <f t="shared" si="3"/>
        <v>1</v>
      </c>
      <c r="K42" s="134">
        <f t="shared" si="3"/>
        <v>0.5</v>
      </c>
      <c r="L42" s="134">
        <f t="shared" si="3"/>
        <v>1</v>
      </c>
      <c r="M42" s="134">
        <f t="shared" si="3"/>
        <v>0.5</v>
      </c>
      <c r="N42" s="134">
        <f t="shared" si="3"/>
        <v>1</v>
      </c>
      <c r="O42" s="134">
        <f t="shared" si="3"/>
        <v>0</v>
      </c>
      <c r="P42" s="134">
        <f t="shared" si="3"/>
        <v>0.5</v>
      </c>
      <c r="Q42" s="134">
        <f t="shared" si="3"/>
        <v>0</v>
      </c>
      <c r="R42" s="134">
        <f t="shared" si="3"/>
        <v>0</v>
      </c>
      <c r="S42" s="134">
        <f t="shared" si="3"/>
        <v>1</v>
      </c>
      <c r="T42" s="134">
        <f t="shared" si="3"/>
        <v>2</v>
      </c>
      <c r="U42" s="134">
        <f t="shared" si="3"/>
        <v>1</v>
      </c>
      <c r="V42" s="134">
        <f t="shared" si="3"/>
        <v>0</v>
      </c>
      <c r="W42" s="134">
        <f t="shared" si="3"/>
        <v>0</v>
      </c>
      <c r="X42" s="29"/>
      <c r="Y42" s="29"/>
      <c r="Z42" s="30"/>
      <c r="AA42" s="30"/>
      <c r="AB42" s="29"/>
      <c r="AC42" s="29"/>
      <c r="AD42" s="29"/>
      <c r="AE42" s="29"/>
      <c r="AF42" s="29"/>
      <c r="AG42" s="29"/>
      <c r="AH42" s="29"/>
      <c r="AI42" s="29"/>
    </row>
    <row r="43" spans="1:35" x14ac:dyDescent="0.25"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0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0.125</v>
      </c>
      <c r="H43" s="154">
        <f t="shared" si="4"/>
        <v>0</v>
      </c>
      <c r="I43" s="154">
        <f t="shared" si="4"/>
        <v>0</v>
      </c>
      <c r="J43" s="154">
        <f t="shared" si="4"/>
        <v>0.2</v>
      </c>
      <c r="K43" s="154">
        <f t="shared" si="4"/>
        <v>0.25</v>
      </c>
      <c r="L43" s="154">
        <f t="shared" si="4"/>
        <v>1</v>
      </c>
      <c r="M43" s="154">
        <f t="shared" si="4"/>
        <v>0.25</v>
      </c>
      <c r="N43" s="154">
        <f t="shared" si="4"/>
        <v>1</v>
      </c>
      <c r="O43" s="154">
        <f t="shared" si="4"/>
        <v>0</v>
      </c>
      <c r="P43" s="154">
        <f t="shared" si="4"/>
        <v>0.25</v>
      </c>
      <c r="Q43" s="154">
        <f t="shared" si="4"/>
        <v>0</v>
      </c>
      <c r="R43" s="154">
        <f t="shared" si="4"/>
        <v>0</v>
      </c>
      <c r="S43" s="154">
        <f t="shared" si="4"/>
        <v>0.5</v>
      </c>
      <c r="T43" s="154">
        <f t="shared" si="4"/>
        <v>0.66666666666666663</v>
      </c>
      <c r="U43" s="154">
        <f t="shared" si="4"/>
        <v>0.5</v>
      </c>
      <c r="V43" s="154">
        <f t="shared" si="4"/>
        <v>0</v>
      </c>
      <c r="W43" s="154">
        <f t="shared" si="4"/>
        <v>0</v>
      </c>
      <c r="Z43" s="10"/>
      <c r="AA43" s="10"/>
      <c r="AB43" s="11"/>
      <c r="AC43" s="11"/>
      <c r="AD43" s="11"/>
      <c r="AE43" s="11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  <mergeCell ref="AC12:AC15"/>
    <mergeCell ref="A16:A17"/>
    <mergeCell ref="AB16:AB17"/>
    <mergeCell ref="AC16:AC17"/>
    <mergeCell ref="A21:A23"/>
    <mergeCell ref="AB21:AB23"/>
    <mergeCell ref="AC21:AC23"/>
    <mergeCell ref="A18:A20"/>
    <mergeCell ref="AB18:AB20"/>
    <mergeCell ref="AC18:AC20"/>
    <mergeCell ref="A12:A15"/>
    <mergeCell ref="AB12:AB15"/>
    <mergeCell ref="A9:E9"/>
    <mergeCell ref="A11:E11"/>
    <mergeCell ref="O2:O7"/>
    <mergeCell ref="P2:P7"/>
    <mergeCell ref="Q2:Q7"/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U2:U7"/>
    <mergeCell ref="V2:V7"/>
    <mergeCell ref="W2:W7"/>
    <mergeCell ref="R2:R7"/>
    <mergeCell ref="S2:S7"/>
    <mergeCell ref="T2:T7"/>
  </mergeCells>
  <pageMargins left="0.25" right="0.25" top="0.75" bottom="0.75" header="0.3" footer="0.3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5E80-A4DC-4B52-B3B5-9EA9ACE3435E}">
  <sheetPr>
    <pageSetUpPr fitToPage="1"/>
  </sheetPr>
  <dimension ref="A1:AI114"/>
  <sheetViews>
    <sheetView topLeftCell="V1" zoomScale="85" zoomScaleNormal="85" zoomScalePageLayoutView="55" workbookViewId="0">
      <selection activeCell="Z12" sqref="Z12:Z39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119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120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12"/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0.5</v>
      </c>
      <c r="AC12" s="227">
        <f>AB12/SUM(F12:W15)</f>
        <v>5.5555555555555552E-2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/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0</v>
      </c>
      <c r="AA14" s="22">
        <f t="shared" si="1"/>
        <v>0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/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0</v>
      </c>
      <c r="AA16" s="22">
        <f t="shared" si="1"/>
        <v>0</v>
      </c>
      <c r="AB16" s="230">
        <f>SUM(Z16:Z17)</f>
        <v>0</v>
      </c>
      <c r="AC16" s="227">
        <f>AB16/SUM(F16:W17)</f>
        <v>0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</v>
      </c>
      <c r="AA17" s="22">
        <f t="shared" si="1"/>
        <v>0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>
        <v>1</v>
      </c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1</v>
      </c>
      <c r="AA18" s="22">
        <f t="shared" si="1"/>
        <v>1</v>
      </c>
      <c r="AB18" s="230">
        <f>SUM(Z18:Z20)</f>
        <v>3</v>
      </c>
      <c r="AC18" s="227">
        <f>AB18/SUM(F18:W20)</f>
        <v>0.75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>
        <v>1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2</v>
      </c>
      <c r="AA19" s="22">
        <f t="shared" si="1"/>
        <v>1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0</v>
      </c>
      <c r="AC21" s="227">
        <f>AB21/SUM(F21:W23)</f>
        <v>0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/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0</v>
      </c>
      <c r="AA22" s="22">
        <f t="shared" si="1"/>
        <v>0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/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0</v>
      </c>
      <c r="AA23" s="22">
        <f t="shared" si="1"/>
        <v>0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</v>
      </c>
      <c r="AA24" s="22">
        <f t="shared" si="1"/>
        <v>0</v>
      </c>
      <c r="AB24" s="230">
        <f>SUM(Z24:Z28)</f>
        <v>0</v>
      </c>
      <c r="AC24" s="227">
        <f>AB24/SUM(F24:W28)</f>
        <v>0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/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0</v>
      </c>
      <c r="AA25" s="22">
        <f t="shared" si="1"/>
        <v>0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/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0</v>
      </c>
      <c r="AA26" s="22">
        <f t="shared" si="1"/>
        <v>0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/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0</v>
      </c>
      <c r="AA27" s="22">
        <f t="shared" si="1"/>
        <v>0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0</v>
      </c>
      <c r="AA28" s="22">
        <f t="shared" si="1"/>
        <v>0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0</v>
      </c>
      <c r="AC29" s="227">
        <f>AB29/SUM(F29:W31)</f>
        <v>0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0</v>
      </c>
      <c r="AA30" s="22">
        <f t="shared" si="1"/>
        <v>0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0</v>
      </c>
      <c r="AA31" s="22">
        <f t="shared" si="1"/>
        <v>0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1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2</v>
      </c>
      <c r="AA32" s="22">
        <f t="shared" si="1"/>
        <v>1</v>
      </c>
      <c r="AB32" s="230">
        <f>SUM(Z32:Z34)</f>
        <v>2</v>
      </c>
      <c r="AC32" s="227">
        <f>AB32/SUM(F32:W34)</f>
        <v>0.4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0</v>
      </c>
      <c r="AA33" s="22">
        <f t="shared" si="1"/>
        <v>0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/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</v>
      </c>
      <c r="AA34" s="22">
        <f t="shared" si="1"/>
        <v>0</v>
      </c>
      <c r="AB34" s="230"/>
      <c r="AC34" s="227"/>
      <c r="AD34" s="11"/>
      <c r="AE34" s="11"/>
    </row>
    <row r="35" spans="1:35" ht="35.25" customHeight="1" x14ac:dyDescent="0.25">
      <c r="A35" s="232" t="s">
        <v>98</v>
      </c>
      <c r="B35" s="16" t="s">
        <v>99</v>
      </c>
      <c r="C35" s="17" t="s">
        <v>100</v>
      </c>
      <c r="D35" s="18">
        <v>0.5</v>
      </c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0.5</v>
      </c>
      <c r="AA35" s="22">
        <f t="shared" si="1"/>
        <v>0.5</v>
      </c>
      <c r="AB35" s="230">
        <f>SUM(Z35:Z39)</f>
        <v>0.5</v>
      </c>
      <c r="AC35" s="227">
        <f>AB35/SUM(F35:W39)</f>
        <v>6.25E-2</v>
      </c>
      <c r="AD35" s="11"/>
      <c r="AE35" s="11"/>
    </row>
    <row r="36" spans="1:35" ht="35.25" customHeight="1" x14ac:dyDescent="0.25">
      <c r="A36" s="232"/>
      <c r="B36" s="16" t="s">
        <v>101</v>
      </c>
      <c r="C36" s="17" t="s">
        <v>102</v>
      </c>
      <c r="D36" s="18"/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0</v>
      </c>
      <c r="AA36" s="22">
        <f t="shared" si="1"/>
        <v>0</v>
      </c>
      <c r="AB36" s="230"/>
      <c r="AC36" s="227"/>
      <c r="AD36" s="11"/>
      <c r="AE36" s="11"/>
    </row>
    <row r="37" spans="1:35" ht="35.25" customHeight="1" x14ac:dyDescent="0.25">
      <c r="A37" s="232"/>
      <c r="B37" s="16" t="s">
        <v>103</v>
      </c>
      <c r="C37" s="17" t="s">
        <v>104</v>
      </c>
      <c r="D37" s="18"/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</v>
      </c>
      <c r="AA37" s="22">
        <f t="shared" si="1"/>
        <v>0</v>
      </c>
      <c r="AB37" s="230"/>
      <c r="AC37" s="227"/>
      <c r="AD37" s="11"/>
      <c r="AE37" s="11"/>
    </row>
    <row r="38" spans="1:35" ht="35.25" customHeight="1" x14ac:dyDescent="0.25">
      <c r="A38" s="232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2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3" customFormat="1" x14ac:dyDescent="0.25">
      <c r="A41" s="25"/>
      <c r="B41" s="11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1:35" s="31" customFormat="1" ht="11.25" x14ac:dyDescent="0.15">
      <c r="A42" s="28"/>
      <c r="B42" s="29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0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1</v>
      </c>
      <c r="H42" s="134">
        <f t="shared" si="3"/>
        <v>0</v>
      </c>
      <c r="I42" s="134">
        <f t="shared" si="3"/>
        <v>0</v>
      </c>
      <c r="J42" s="134">
        <f t="shared" si="3"/>
        <v>0.5</v>
      </c>
      <c r="K42" s="134">
        <f t="shared" si="3"/>
        <v>0</v>
      </c>
      <c r="L42" s="134">
        <f t="shared" si="3"/>
        <v>0</v>
      </c>
      <c r="M42" s="134">
        <f t="shared" si="3"/>
        <v>0</v>
      </c>
      <c r="N42" s="134">
        <f t="shared" si="3"/>
        <v>0</v>
      </c>
      <c r="O42" s="134">
        <f t="shared" si="3"/>
        <v>0</v>
      </c>
      <c r="P42" s="134">
        <f t="shared" si="3"/>
        <v>0.5</v>
      </c>
      <c r="Q42" s="134">
        <f t="shared" si="3"/>
        <v>0</v>
      </c>
      <c r="R42" s="134">
        <f t="shared" si="3"/>
        <v>1</v>
      </c>
      <c r="S42" s="134">
        <f t="shared" si="3"/>
        <v>0</v>
      </c>
      <c r="T42" s="134">
        <f t="shared" si="3"/>
        <v>1</v>
      </c>
      <c r="U42" s="134">
        <f t="shared" si="3"/>
        <v>1</v>
      </c>
      <c r="V42" s="134">
        <f t="shared" si="3"/>
        <v>1</v>
      </c>
      <c r="W42" s="134">
        <f t="shared" si="3"/>
        <v>0</v>
      </c>
      <c r="X42" s="29"/>
      <c r="Y42" s="29"/>
      <c r="Z42" s="30"/>
      <c r="AA42" s="30"/>
      <c r="AB42" s="29"/>
      <c r="AC42" s="29"/>
      <c r="AD42" s="29"/>
      <c r="AE42" s="29"/>
      <c r="AF42" s="29"/>
      <c r="AG42" s="29"/>
      <c r="AH42" s="29"/>
      <c r="AI42" s="29"/>
    </row>
    <row r="43" spans="1:35" x14ac:dyDescent="0.25"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0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0.25</v>
      </c>
      <c r="H43" s="154">
        <f t="shared" si="4"/>
        <v>0</v>
      </c>
      <c r="I43" s="154">
        <f t="shared" si="4"/>
        <v>0</v>
      </c>
      <c r="J43" s="154">
        <f t="shared" si="4"/>
        <v>0.1</v>
      </c>
      <c r="K43" s="154">
        <f t="shared" si="4"/>
        <v>0</v>
      </c>
      <c r="L43" s="154">
        <f t="shared" si="4"/>
        <v>0</v>
      </c>
      <c r="M43" s="154">
        <f t="shared" si="4"/>
        <v>0</v>
      </c>
      <c r="N43" s="154">
        <f t="shared" si="4"/>
        <v>0</v>
      </c>
      <c r="O43" s="154">
        <f t="shared" si="4"/>
        <v>0</v>
      </c>
      <c r="P43" s="154">
        <f t="shared" si="4"/>
        <v>0.25</v>
      </c>
      <c r="Q43" s="154">
        <f t="shared" si="4"/>
        <v>0</v>
      </c>
      <c r="R43" s="154">
        <f t="shared" si="4"/>
        <v>0.33333333333333331</v>
      </c>
      <c r="S43" s="154">
        <f t="shared" si="4"/>
        <v>0</v>
      </c>
      <c r="T43" s="154">
        <f t="shared" si="4"/>
        <v>0.33333333333333331</v>
      </c>
      <c r="U43" s="154">
        <f t="shared" si="4"/>
        <v>0.5</v>
      </c>
      <c r="V43" s="154">
        <f t="shared" si="4"/>
        <v>0.33333333333333331</v>
      </c>
      <c r="W43" s="154">
        <f t="shared" si="4"/>
        <v>0</v>
      </c>
      <c r="Z43" s="10"/>
      <c r="AA43" s="10"/>
      <c r="AB43" s="11"/>
      <c r="AC43" s="11"/>
      <c r="AD43" s="11"/>
      <c r="AE43" s="11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  <mergeCell ref="AC12:AC15"/>
    <mergeCell ref="A16:A17"/>
    <mergeCell ref="AB16:AB17"/>
    <mergeCell ref="AC16:AC17"/>
    <mergeCell ref="A21:A23"/>
    <mergeCell ref="AB21:AB23"/>
    <mergeCell ref="AC21:AC23"/>
    <mergeCell ref="A18:A20"/>
    <mergeCell ref="AB18:AB20"/>
    <mergeCell ref="AC18:AC20"/>
    <mergeCell ref="A12:A15"/>
    <mergeCell ref="AB12:AB15"/>
    <mergeCell ref="A9:E9"/>
    <mergeCell ref="A11:E11"/>
    <mergeCell ref="O2:O7"/>
    <mergeCell ref="P2:P7"/>
    <mergeCell ref="Q2:Q7"/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U2:U7"/>
    <mergeCell ref="V2:V7"/>
    <mergeCell ref="W2:W7"/>
    <mergeCell ref="R2:R7"/>
    <mergeCell ref="S2:S7"/>
    <mergeCell ref="T2:T7"/>
  </mergeCells>
  <pageMargins left="0.25" right="0.25" top="0.75" bottom="0.75" header="0.3" footer="0.3"/>
  <pageSetup paperSize="9"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E2A5-063E-4C76-8686-BB7903188AA2}">
  <sheetPr>
    <pageSetUpPr fitToPage="1"/>
  </sheetPr>
  <dimension ref="A1:AI114"/>
  <sheetViews>
    <sheetView zoomScale="70" zoomScaleNormal="70" zoomScalePageLayoutView="55" workbookViewId="0">
      <selection activeCell="Z12" sqref="Z12:Z39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160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161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49"/>
      <c r="D10" s="4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51"/>
      <c r="G11" s="51"/>
      <c r="H11" s="51"/>
      <c r="I11" s="5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0.5</v>
      </c>
      <c r="AC12" s="227">
        <f>AB12/SUM(F12:W15)</f>
        <v>5.5555555555555552E-2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/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0</v>
      </c>
      <c r="AA14" s="22">
        <f t="shared" si="1"/>
        <v>0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/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0</v>
      </c>
      <c r="AA16" s="22">
        <f t="shared" si="1"/>
        <v>0</v>
      </c>
      <c r="AB16" s="230">
        <f>SUM(Z16:Z17)</f>
        <v>0</v>
      </c>
      <c r="AC16" s="227">
        <f>AB16/SUM(F16:W17)</f>
        <v>0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</v>
      </c>
      <c r="AA17" s="22">
        <f t="shared" si="1"/>
        <v>0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>
        <v>1</v>
      </c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1</v>
      </c>
      <c r="AA18" s="22">
        <f t="shared" si="1"/>
        <v>1</v>
      </c>
      <c r="AB18" s="230">
        <f>SUM(Z18:Z20)</f>
        <v>2</v>
      </c>
      <c r="AC18" s="227">
        <f>AB18/SUM(F18:W20)</f>
        <v>0.5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>
        <v>0.5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1</v>
      </c>
      <c r="AA19" s="22">
        <f t="shared" si="1"/>
        <v>0.5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0</v>
      </c>
      <c r="AC21" s="227">
        <f>AB21/SUM(F21:W23)</f>
        <v>0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/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0</v>
      </c>
      <c r="AA22" s="22">
        <f t="shared" si="1"/>
        <v>0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/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0</v>
      </c>
      <c r="AA23" s="22">
        <f t="shared" si="1"/>
        <v>0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</v>
      </c>
      <c r="AA24" s="22">
        <f t="shared" si="1"/>
        <v>0</v>
      </c>
      <c r="AB24" s="230">
        <f>SUM(Z24:Z28)</f>
        <v>0</v>
      </c>
      <c r="AC24" s="227">
        <f>AB24/SUM(F24:W28)</f>
        <v>0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/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0</v>
      </c>
      <c r="AA25" s="22">
        <f t="shared" si="1"/>
        <v>0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/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0</v>
      </c>
      <c r="AA26" s="22">
        <f t="shared" si="1"/>
        <v>0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/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0</v>
      </c>
      <c r="AA27" s="22">
        <f t="shared" si="1"/>
        <v>0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0</v>
      </c>
      <c r="AA28" s="22">
        <f t="shared" si="1"/>
        <v>0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1.5</v>
      </c>
      <c r="AC29" s="227">
        <f>AB29/SUM(F29:W31)</f>
        <v>0.5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>
        <v>0.5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0.5</v>
      </c>
      <c r="AA30" s="22">
        <f t="shared" si="1"/>
        <v>0.5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1</v>
      </c>
      <c r="AA31" s="22">
        <f t="shared" si="1"/>
        <v>1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1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2</v>
      </c>
      <c r="AA32" s="22">
        <f t="shared" si="1"/>
        <v>1</v>
      </c>
      <c r="AB32" s="230">
        <f>SUM(Z32:Z34)</f>
        <v>2</v>
      </c>
      <c r="AC32" s="227">
        <f>AB32/SUM(F32:W34)</f>
        <v>0.4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0</v>
      </c>
      <c r="AA33" s="22">
        <f t="shared" si="1"/>
        <v>0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/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</v>
      </c>
      <c r="AA34" s="22">
        <f t="shared" si="1"/>
        <v>0</v>
      </c>
      <c r="AB34" s="230"/>
      <c r="AC34" s="227"/>
      <c r="AD34" s="11"/>
      <c r="AE34" s="11"/>
    </row>
    <row r="35" spans="1:35" ht="35.25" customHeight="1" x14ac:dyDescent="0.25">
      <c r="A35" s="232" t="s">
        <v>98</v>
      </c>
      <c r="B35" s="16" t="s">
        <v>99</v>
      </c>
      <c r="C35" s="17" t="s">
        <v>100</v>
      </c>
      <c r="D35" s="18">
        <v>0.5</v>
      </c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0.5</v>
      </c>
      <c r="AA35" s="22">
        <f t="shared" si="1"/>
        <v>0.5</v>
      </c>
      <c r="AB35" s="230">
        <f>SUM(Z35:Z39)</f>
        <v>0.5</v>
      </c>
      <c r="AC35" s="227">
        <f>AB35/SUM(F35:W39)</f>
        <v>6.25E-2</v>
      </c>
      <c r="AD35" s="11"/>
      <c r="AE35" s="11"/>
    </row>
    <row r="36" spans="1:35" ht="35.25" customHeight="1" x14ac:dyDescent="0.25">
      <c r="A36" s="232"/>
      <c r="B36" s="16" t="s">
        <v>101</v>
      </c>
      <c r="C36" s="17" t="s">
        <v>102</v>
      </c>
      <c r="D36" s="18"/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0</v>
      </c>
      <c r="AA36" s="22">
        <f t="shared" si="1"/>
        <v>0</v>
      </c>
      <c r="AB36" s="230"/>
      <c r="AC36" s="227"/>
      <c r="AD36" s="11"/>
      <c r="AE36" s="11"/>
    </row>
    <row r="37" spans="1:35" ht="35.25" customHeight="1" x14ac:dyDescent="0.25">
      <c r="A37" s="232"/>
      <c r="B37" s="16" t="s">
        <v>103</v>
      </c>
      <c r="C37" s="17" t="s">
        <v>104</v>
      </c>
      <c r="D37" s="18"/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</v>
      </c>
      <c r="AA37" s="22">
        <f t="shared" si="1"/>
        <v>0</v>
      </c>
      <c r="AB37" s="230"/>
      <c r="AC37" s="227"/>
      <c r="AD37" s="11"/>
      <c r="AE37" s="11"/>
    </row>
    <row r="38" spans="1:35" ht="35.25" customHeight="1" x14ac:dyDescent="0.25">
      <c r="A38" s="232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2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3" customFormat="1" x14ac:dyDescent="0.25">
      <c r="A41" s="25"/>
      <c r="B41" s="11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1:35" s="31" customFormat="1" ht="11.25" x14ac:dyDescent="0.15">
      <c r="A42" s="28"/>
      <c r="B42" s="29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0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1</v>
      </c>
      <c r="H42" s="134">
        <f t="shared" si="3"/>
        <v>0</v>
      </c>
      <c r="I42" s="134">
        <f t="shared" si="3"/>
        <v>0</v>
      </c>
      <c r="J42" s="134">
        <f t="shared" si="3"/>
        <v>0.5</v>
      </c>
      <c r="K42" s="134">
        <f t="shared" si="3"/>
        <v>0</v>
      </c>
      <c r="L42" s="134">
        <f t="shared" si="3"/>
        <v>0</v>
      </c>
      <c r="M42" s="134">
        <f t="shared" si="3"/>
        <v>0</v>
      </c>
      <c r="N42" s="134">
        <f t="shared" si="3"/>
        <v>0</v>
      </c>
      <c r="O42" s="134">
        <f t="shared" si="3"/>
        <v>0</v>
      </c>
      <c r="P42" s="134">
        <f t="shared" si="3"/>
        <v>0.5</v>
      </c>
      <c r="Q42" s="134">
        <f t="shared" si="3"/>
        <v>0</v>
      </c>
      <c r="R42" s="134">
        <f t="shared" si="3"/>
        <v>0.5</v>
      </c>
      <c r="S42" s="134">
        <f t="shared" si="3"/>
        <v>0.5</v>
      </c>
      <c r="T42" s="134">
        <f t="shared" si="3"/>
        <v>2</v>
      </c>
      <c r="U42" s="134">
        <f t="shared" si="3"/>
        <v>1</v>
      </c>
      <c r="V42" s="134">
        <f t="shared" si="3"/>
        <v>0.5</v>
      </c>
      <c r="W42" s="134">
        <f t="shared" si="3"/>
        <v>0</v>
      </c>
      <c r="X42" s="29"/>
      <c r="Y42" s="29"/>
      <c r="Z42" s="30"/>
      <c r="AA42" s="30"/>
      <c r="AB42" s="29"/>
      <c r="AC42" s="29"/>
      <c r="AD42" s="29"/>
      <c r="AE42" s="29"/>
      <c r="AF42" s="29"/>
      <c r="AG42" s="29"/>
      <c r="AH42" s="29"/>
      <c r="AI42" s="29"/>
    </row>
    <row r="43" spans="1:35" x14ac:dyDescent="0.25"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0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0.25</v>
      </c>
      <c r="H43" s="154">
        <f t="shared" si="4"/>
        <v>0</v>
      </c>
      <c r="I43" s="154">
        <f t="shared" si="4"/>
        <v>0</v>
      </c>
      <c r="J43" s="154">
        <f t="shared" si="4"/>
        <v>0.1</v>
      </c>
      <c r="K43" s="154">
        <f t="shared" si="4"/>
        <v>0</v>
      </c>
      <c r="L43" s="154">
        <f t="shared" si="4"/>
        <v>0</v>
      </c>
      <c r="M43" s="154">
        <f t="shared" si="4"/>
        <v>0</v>
      </c>
      <c r="N43" s="154">
        <f t="shared" si="4"/>
        <v>0</v>
      </c>
      <c r="O43" s="154">
        <f t="shared" si="4"/>
        <v>0</v>
      </c>
      <c r="P43" s="154">
        <f t="shared" si="4"/>
        <v>0.25</v>
      </c>
      <c r="Q43" s="154">
        <f t="shared" si="4"/>
        <v>0</v>
      </c>
      <c r="R43" s="154">
        <f t="shared" si="4"/>
        <v>0.16666666666666666</v>
      </c>
      <c r="S43" s="154">
        <f t="shared" si="4"/>
        <v>0.25</v>
      </c>
      <c r="T43" s="154">
        <f t="shared" si="4"/>
        <v>0.66666666666666663</v>
      </c>
      <c r="U43" s="154">
        <f t="shared" si="4"/>
        <v>0.5</v>
      </c>
      <c r="V43" s="154">
        <f t="shared" si="4"/>
        <v>0.16666666666666666</v>
      </c>
      <c r="W43" s="154">
        <f t="shared" si="4"/>
        <v>0</v>
      </c>
      <c r="Z43" s="10"/>
      <c r="AA43" s="10"/>
      <c r="AB43" s="11"/>
      <c r="AC43" s="11"/>
      <c r="AD43" s="11"/>
      <c r="AE43" s="11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A18:A20"/>
    <mergeCell ref="AB18:AB20"/>
    <mergeCell ref="AC18:AC20"/>
    <mergeCell ref="U2:U7"/>
    <mergeCell ref="V2:V7"/>
    <mergeCell ref="W2:W7"/>
    <mergeCell ref="A9:E9"/>
    <mergeCell ref="A11:E11"/>
    <mergeCell ref="A12:A15"/>
    <mergeCell ref="O2:O7"/>
    <mergeCell ref="P2:P7"/>
    <mergeCell ref="Q2:Q7"/>
    <mergeCell ref="R2:R7"/>
    <mergeCell ref="S2:S7"/>
    <mergeCell ref="T2:T7"/>
    <mergeCell ref="AB12:AB15"/>
    <mergeCell ref="AC12:AC15"/>
    <mergeCell ref="A16:A17"/>
    <mergeCell ref="AB16:AB17"/>
    <mergeCell ref="AC16:AC17"/>
    <mergeCell ref="A21:A23"/>
    <mergeCell ref="AB21:AB23"/>
    <mergeCell ref="AC21:AC23"/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</mergeCells>
  <pageMargins left="0.25" right="0.25" top="0.75" bottom="0.75" header="0.3" footer="0.3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BFC6-1581-4A44-ADF4-60F40B442645}">
  <sheetPr>
    <pageSetUpPr fitToPage="1"/>
  </sheetPr>
  <dimension ref="A1:AI114"/>
  <sheetViews>
    <sheetView zoomScale="55" zoomScaleNormal="55" zoomScalePageLayoutView="55" workbookViewId="0">
      <selection activeCell="Z12" sqref="Z12:Z39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158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159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49"/>
      <c r="D10" s="4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51"/>
      <c r="G11" s="51"/>
      <c r="H11" s="51"/>
      <c r="I11" s="5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0.5</v>
      </c>
      <c r="AC12" s="227">
        <f>AB12/SUM(F12:W15)</f>
        <v>5.5555555555555552E-2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/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0</v>
      </c>
      <c r="AA14" s="22">
        <f t="shared" si="1"/>
        <v>0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/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0</v>
      </c>
      <c r="AA16" s="22">
        <f t="shared" si="1"/>
        <v>0</v>
      </c>
      <c r="AB16" s="230">
        <f>SUM(Z16:Z17)</f>
        <v>0</v>
      </c>
      <c r="AC16" s="227">
        <f>AB16/SUM(F16:W17)</f>
        <v>0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</v>
      </c>
      <c r="AA17" s="22">
        <f t="shared" si="1"/>
        <v>0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>
        <v>1</v>
      </c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1</v>
      </c>
      <c r="AA18" s="22">
        <f t="shared" si="1"/>
        <v>1</v>
      </c>
      <c r="AB18" s="230">
        <f>SUM(Z18:Z20)</f>
        <v>2</v>
      </c>
      <c r="AC18" s="227">
        <f>AB18/SUM(F18:W20)</f>
        <v>0.5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>
        <v>0.5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1</v>
      </c>
      <c r="AA19" s="22">
        <f t="shared" si="1"/>
        <v>0.5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0</v>
      </c>
      <c r="AC21" s="227">
        <f>AB21/SUM(F21:W23)</f>
        <v>0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/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0</v>
      </c>
      <c r="AA22" s="22">
        <f t="shared" si="1"/>
        <v>0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/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0</v>
      </c>
      <c r="AA23" s="22">
        <f t="shared" si="1"/>
        <v>0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</v>
      </c>
      <c r="AA24" s="22">
        <f t="shared" si="1"/>
        <v>0</v>
      </c>
      <c r="AB24" s="230">
        <f>SUM(Z24:Z28)</f>
        <v>0</v>
      </c>
      <c r="AC24" s="227">
        <f>AB24/SUM(F24:W28)</f>
        <v>0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/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0</v>
      </c>
      <c r="AA25" s="22">
        <f t="shared" si="1"/>
        <v>0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/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0</v>
      </c>
      <c r="AA26" s="22">
        <f t="shared" si="1"/>
        <v>0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/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0</v>
      </c>
      <c r="AA27" s="22">
        <f t="shared" si="1"/>
        <v>0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0</v>
      </c>
      <c r="AA28" s="22">
        <f t="shared" si="1"/>
        <v>0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1.5</v>
      </c>
      <c r="AC29" s="227">
        <f>AB29/SUM(F29:W31)</f>
        <v>0.5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>
        <v>0.5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0.5</v>
      </c>
      <c r="AA30" s="22">
        <f t="shared" si="1"/>
        <v>0.5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1</v>
      </c>
      <c r="AA31" s="22">
        <f t="shared" si="1"/>
        <v>1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1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2</v>
      </c>
      <c r="AA32" s="22">
        <f t="shared" si="1"/>
        <v>1</v>
      </c>
      <c r="AB32" s="230">
        <f>SUM(Z32:Z34)</f>
        <v>2</v>
      </c>
      <c r="AC32" s="227">
        <f>AB32/SUM(F32:W34)</f>
        <v>0.4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0</v>
      </c>
      <c r="AA33" s="22">
        <f t="shared" si="1"/>
        <v>0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/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</v>
      </c>
      <c r="AA34" s="22">
        <f t="shared" si="1"/>
        <v>0</v>
      </c>
      <c r="AB34" s="230"/>
      <c r="AC34" s="227"/>
      <c r="AD34" s="11"/>
      <c r="AE34" s="11"/>
    </row>
    <row r="35" spans="1:35" ht="35.25" customHeight="1" x14ac:dyDescent="0.25">
      <c r="A35" s="232" t="s">
        <v>98</v>
      </c>
      <c r="B35" s="16" t="s">
        <v>99</v>
      </c>
      <c r="C35" s="17" t="s">
        <v>100</v>
      </c>
      <c r="D35" s="18">
        <v>0.5</v>
      </c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0.5</v>
      </c>
      <c r="AA35" s="22">
        <f t="shared" si="1"/>
        <v>0.5</v>
      </c>
      <c r="AB35" s="230">
        <f>SUM(Z35:Z39)</f>
        <v>1.5</v>
      </c>
      <c r="AC35" s="227">
        <f>AB35/SUM(F35:W39)</f>
        <v>0.1875</v>
      </c>
      <c r="AD35" s="11"/>
      <c r="AE35" s="11"/>
    </row>
    <row r="36" spans="1:35" ht="35.25" customHeight="1" x14ac:dyDescent="0.25">
      <c r="A36" s="232"/>
      <c r="B36" s="16" t="s">
        <v>101</v>
      </c>
      <c r="C36" s="17" t="s">
        <v>102</v>
      </c>
      <c r="D36" s="18">
        <v>0.5</v>
      </c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1</v>
      </c>
      <c r="AA36" s="22">
        <f t="shared" si="1"/>
        <v>0.5</v>
      </c>
      <c r="AB36" s="230"/>
      <c r="AC36" s="227"/>
      <c r="AD36" s="11"/>
      <c r="AE36" s="11"/>
    </row>
    <row r="37" spans="1:35" ht="35.25" customHeight="1" x14ac:dyDescent="0.25">
      <c r="A37" s="232"/>
      <c r="B37" s="16" t="s">
        <v>103</v>
      </c>
      <c r="C37" s="17" t="s">
        <v>104</v>
      </c>
      <c r="D37" s="18"/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</v>
      </c>
      <c r="AA37" s="22">
        <f t="shared" si="1"/>
        <v>0</v>
      </c>
      <c r="AB37" s="230"/>
      <c r="AC37" s="227"/>
      <c r="AD37" s="11"/>
      <c r="AE37" s="11"/>
    </row>
    <row r="38" spans="1:35" ht="35.25" customHeight="1" x14ac:dyDescent="0.25">
      <c r="A38" s="232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2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3" customFormat="1" x14ac:dyDescent="0.25">
      <c r="A41" s="25"/>
      <c r="B41" s="11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1:35" s="31" customFormat="1" ht="11.25" x14ac:dyDescent="0.15">
      <c r="A42" s="28"/>
      <c r="B42" s="29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0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1</v>
      </c>
      <c r="H42" s="134">
        <f t="shared" si="3"/>
        <v>0</v>
      </c>
      <c r="I42" s="134">
        <f t="shared" si="3"/>
        <v>0.5</v>
      </c>
      <c r="J42" s="134">
        <f t="shared" si="3"/>
        <v>0.5</v>
      </c>
      <c r="K42" s="134">
        <f t="shared" si="3"/>
        <v>0</v>
      </c>
      <c r="L42" s="134">
        <f t="shared" si="3"/>
        <v>0</v>
      </c>
      <c r="M42" s="134">
        <f t="shared" si="3"/>
        <v>0</v>
      </c>
      <c r="N42" s="134">
        <f t="shared" si="3"/>
        <v>0</v>
      </c>
      <c r="O42" s="134">
        <f t="shared" si="3"/>
        <v>0</v>
      </c>
      <c r="P42" s="134">
        <f t="shared" si="3"/>
        <v>0.5</v>
      </c>
      <c r="Q42" s="134">
        <f t="shared" si="3"/>
        <v>0.5</v>
      </c>
      <c r="R42" s="134">
        <f t="shared" si="3"/>
        <v>0.5</v>
      </c>
      <c r="S42" s="134">
        <f t="shared" si="3"/>
        <v>0.5</v>
      </c>
      <c r="T42" s="134">
        <f t="shared" si="3"/>
        <v>2</v>
      </c>
      <c r="U42" s="134">
        <f t="shared" si="3"/>
        <v>1</v>
      </c>
      <c r="V42" s="134">
        <f t="shared" si="3"/>
        <v>0.5</v>
      </c>
      <c r="W42" s="134">
        <f t="shared" si="3"/>
        <v>0</v>
      </c>
      <c r="X42" s="29"/>
      <c r="Y42" s="29"/>
      <c r="Z42" s="30"/>
      <c r="AA42" s="30"/>
      <c r="AB42" s="29"/>
      <c r="AC42" s="29"/>
      <c r="AD42" s="29"/>
      <c r="AE42" s="29"/>
      <c r="AF42" s="29"/>
      <c r="AG42" s="29"/>
      <c r="AH42" s="29"/>
      <c r="AI42" s="29"/>
    </row>
    <row r="43" spans="1:35" x14ac:dyDescent="0.25"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0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0.25</v>
      </c>
      <c r="H43" s="154">
        <f t="shared" si="4"/>
        <v>0</v>
      </c>
      <c r="I43" s="154">
        <f t="shared" si="4"/>
        <v>0.1</v>
      </c>
      <c r="J43" s="154">
        <f t="shared" si="4"/>
        <v>0.1</v>
      </c>
      <c r="K43" s="154">
        <f t="shared" si="4"/>
        <v>0</v>
      </c>
      <c r="L43" s="154">
        <f t="shared" si="4"/>
        <v>0</v>
      </c>
      <c r="M43" s="154">
        <f t="shared" si="4"/>
        <v>0</v>
      </c>
      <c r="N43" s="154">
        <f t="shared" si="4"/>
        <v>0</v>
      </c>
      <c r="O43" s="154">
        <f t="shared" si="4"/>
        <v>0</v>
      </c>
      <c r="P43" s="154">
        <f t="shared" si="4"/>
        <v>0.25</v>
      </c>
      <c r="Q43" s="154">
        <f t="shared" si="4"/>
        <v>8.3333333333333329E-2</v>
      </c>
      <c r="R43" s="154">
        <f t="shared" si="4"/>
        <v>0.16666666666666666</v>
      </c>
      <c r="S43" s="154">
        <f t="shared" si="4"/>
        <v>0.25</v>
      </c>
      <c r="T43" s="154">
        <f t="shared" si="4"/>
        <v>0.66666666666666663</v>
      </c>
      <c r="U43" s="154">
        <f t="shared" si="4"/>
        <v>0.5</v>
      </c>
      <c r="V43" s="154">
        <f t="shared" si="4"/>
        <v>0.16666666666666666</v>
      </c>
      <c r="W43" s="154">
        <f t="shared" si="4"/>
        <v>0</v>
      </c>
      <c r="Z43" s="10"/>
      <c r="AA43" s="10"/>
      <c r="AB43" s="11"/>
      <c r="AC43" s="11"/>
      <c r="AD43" s="11"/>
      <c r="AE43" s="11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A18:A20"/>
    <mergeCell ref="AB18:AB20"/>
    <mergeCell ref="AC18:AC20"/>
    <mergeCell ref="U2:U7"/>
    <mergeCell ref="V2:V7"/>
    <mergeCell ref="W2:W7"/>
    <mergeCell ref="A9:E9"/>
    <mergeCell ref="A11:E11"/>
    <mergeCell ref="A12:A15"/>
    <mergeCell ref="O2:O7"/>
    <mergeCell ref="P2:P7"/>
    <mergeCell ref="Q2:Q7"/>
    <mergeCell ref="R2:R7"/>
    <mergeCell ref="S2:S7"/>
    <mergeCell ref="T2:T7"/>
    <mergeCell ref="AB12:AB15"/>
    <mergeCell ref="AC12:AC15"/>
    <mergeCell ref="A16:A17"/>
    <mergeCell ref="AB16:AB17"/>
    <mergeCell ref="AC16:AC17"/>
    <mergeCell ref="A21:A23"/>
    <mergeCell ref="AB21:AB23"/>
    <mergeCell ref="AC21:AC23"/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</mergeCells>
  <pageMargins left="0.25" right="0.25" top="0.75" bottom="0.75" header="0.3" footer="0.3"/>
  <pageSetup paperSize="9"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D942-8A14-41CF-BA11-6501BBC27220}">
  <sheetPr>
    <pageSetUpPr fitToPage="1"/>
  </sheetPr>
  <dimension ref="A1:AI114"/>
  <sheetViews>
    <sheetView zoomScale="55" zoomScaleNormal="55" zoomScalePageLayoutView="55" workbookViewId="0">
      <selection activeCell="Z12" sqref="Z12:Z39"/>
    </sheetView>
  </sheetViews>
  <sheetFormatPr baseColWidth="10" defaultColWidth="2.42578125" defaultRowHeight="15" x14ac:dyDescent="0.25"/>
  <cols>
    <col min="1" max="1" width="12.140625" style="5" customWidth="1"/>
    <col min="2" max="2" width="8" customWidth="1"/>
    <col min="3" max="3" width="73.85546875" customWidth="1"/>
    <col min="4" max="4" width="5.42578125" customWidth="1"/>
    <col min="5" max="5" width="3.5703125" customWidth="1"/>
    <col min="6" max="23" width="13.140625" customWidth="1"/>
    <col min="26" max="26" width="3.7109375" style="2" customWidth="1"/>
    <col min="27" max="27" width="7.5703125" style="2" customWidth="1"/>
    <col min="28" max="28" width="4.7109375" style="3" customWidth="1"/>
    <col min="29" max="29" width="6.28515625" style="3" customWidth="1"/>
    <col min="30" max="31" width="2.42578125" style="3"/>
  </cols>
  <sheetData>
    <row r="1" spans="1:31" ht="26.25" x14ac:dyDescent="0.4">
      <c r="A1" s="1" t="s">
        <v>0</v>
      </c>
      <c r="F1" s="221" t="s">
        <v>1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31" ht="15" customHeight="1" x14ac:dyDescent="0.25">
      <c r="A2" s="4" t="s">
        <v>2</v>
      </c>
      <c r="B2" s="4"/>
      <c r="C2" t="s">
        <v>156</v>
      </c>
      <c r="F2" s="222" t="s">
        <v>4</v>
      </c>
      <c r="G2" s="222" t="s">
        <v>5</v>
      </c>
      <c r="H2" s="222" t="s">
        <v>6</v>
      </c>
      <c r="I2" s="222" t="s">
        <v>7</v>
      </c>
      <c r="J2" s="222" t="s">
        <v>8</v>
      </c>
      <c r="K2" s="222" t="s">
        <v>9</v>
      </c>
      <c r="L2" s="222" t="s">
        <v>10</v>
      </c>
      <c r="M2" s="222" t="s">
        <v>11</v>
      </c>
      <c r="N2" s="222" t="s">
        <v>12</v>
      </c>
      <c r="O2" s="222" t="s">
        <v>13</v>
      </c>
      <c r="P2" s="222" t="s">
        <v>14</v>
      </c>
      <c r="Q2" s="222" t="s">
        <v>15</v>
      </c>
      <c r="R2" s="222" t="s">
        <v>16</v>
      </c>
      <c r="S2" s="222" t="s">
        <v>17</v>
      </c>
      <c r="T2" s="222" t="s">
        <v>18</v>
      </c>
      <c r="U2" s="222" t="s">
        <v>19</v>
      </c>
      <c r="V2" s="222" t="s">
        <v>20</v>
      </c>
      <c r="W2" s="222" t="s">
        <v>21</v>
      </c>
    </row>
    <row r="3" spans="1:31" x14ac:dyDescent="0.25">
      <c r="A3"/>
      <c r="C3" t="s">
        <v>157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1" x14ac:dyDescent="0.25">
      <c r="A4" s="4" t="s">
        <v>23</v>
      </c>
      <c r="B4" s="4"/>
      <c r="C4" t="s">
        <v>24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5" spans="1:31" x14ac:dyDescent="0.25">
      <c r="A5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31" ht="15" customHeight="1" x14ac:dyDescent="0.25">
      <c r="A6" s="4"/>
      <c r="B6" s="4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</row>
    <row r="7" spans="1:31" ht="156" customHeight="1" x14ac:dyDescent="0.25"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31" ht="20.25" customHeight="1" x14ac:dyDescent="0.25">
      <c r="A8" s="6"/>
      <c r="B8" s="4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31" ht="15.75" x14ac:dyDescent="0.25">
      <c r="A9" s="225"/>
      <c r="B9" s="225"/>
      <c r="C9" s="225"/>
      <c r="D9" s="225"/>
      <c r="E9" s="225"/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9" t="s">
        <v>41</v>
      </c>
      <c r="W9" s="9" t="s">
        <v>42</v>
      </c>
      <c r="Z9" s="10"/>
      <c r="AA9" s="10"/>
      <c r="AB9" s="11"/>
      <c r="AC9" s="11"/>
      <c r="AD9" s="11"/>
      <c r="AE9" s="11"/>
    </row>
    <row r="10" spans="1:31" ht="12" customHeight="1" x14ac:dyDescent="0.25">
      <c r="C10" s="49"/>
      <c r="D10" s="4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Z10" s="10"/>
      <c r="AA10" s="10" t="s">
        <v>43</v>
      </c>
      <c r="AB10" s="11"/>
      <c r="AC10" s="10" t="s">
        <v>43</v>
      </c>
      <c r="AD10" s="11"/>
      <c r="AE10" s="11"/>
    </row>
    <row r="11" spans="1:31" ht="15.75" customHeight="1" x14ac:dyDescent="0.25">
      <c r="A11" s="226" t="s">
        <v>44</v>
      </c>
      <c r="B11" s="226"/>
      <c r="C11" s="226"/>
      <c r="D11" s="226"/>
      <c r="E11" s="226"/>
      <c r="F11" s="51"/>
      <c r="G11" s="51"/>
      <c r="H11" s="51"/>
      <c r="I11" s="5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10"/>
      <c r="AA11" s="10"/>
      <c r="AB11" s="11"/>
      <c r="AC11" s="11"/>
      <c r="AD11" s="11"/>
      <c r="AE11" s="11"/>
    </row>
    <row r="12" spans="1:31" ht="35.25" customHeight="1" x14ac:dyDescent="0.25">
      <c r="A12" s="231" t="s">
        <v>45</v>
      </c>
      <c r="B12" s="16" t="s">
        <v>46</v>
      </c>
      <c r="C12" s="17" t="s">
        <v>47</v>
      </c>
      <c r="D12" s="18">
        <v>0.5</v>
      </c>
      <c r="E12" s="19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0">
        <f>SUM(F12:W12)*D12</f>
        <v>0.5</v>
      </c>
      <c r="AA12" s="22">
        <f>Z12/SUM(F12:W12)</f>
        <v>0.5</v>
      </c>
      <c r="AB12" s="230">
        <f>SUM(Z12:Z15)</f>
        <v>0.5</v>
      </c>
      <c r="AC12" s="227">
        <f>AB12/SUM(F12:W15)</f>
        <v>5.5555555555555552E-2</v>
      </c>
      <c r="AD12" s="11"/>
      <c r="AE12" s="11"/>
    </row>
    <row r="13" spans="1:31" ht="35.25" customHeight="1" x14ac:dyDescent="0.25">
      <c r="A13" s="232"/>
      <c r="B13" s="16" t="s">
        <v>48</v>
      </c>
      <c r="C13" s="17" t="s">
        <v>49</v>
      </c>
      <c r="D13" s="18"/>
      <c r="E13" s="19"/>
      <c r="F13" s="23"/>
      <c r="G13" s="23"/>
      <c r="H13" s="23"/>
      <c r="I13" s="23"/>
      <c r="J13" s="21">
        <v>1</v>
      </c>
      <c r="K13" s="21">
        <v>1</v>
      </c>
      <c r="L13" s="23"/>
      <c r="M13" s="21">
        <v>1</v>
      </c>
      <c r="N13" s="23"/>
      <c r="O13" s="21">
        <v>1</v>
      </c>
      <c r="P13" s="23"/>
      <c r="Q13" s="23"/>
      <c r="R13" s="23"/>
      <c r="S13" s="23"/>
      <c r="T13" s="23"/>
      <c r="U13" s="23"/>
      <c r="V13" s="23"/>
      <c r="W13" s="23"/>
      <c r="Z13" s="10">
        <f t="shared" ref="Z13:Z39" si="0">SUM(F13:W13)*D13</f>
        <v>0</v>
      </c>
      <c r="AA13" s="22">
        <f t="shared" ref="AA13:AA39" si="1">Z13/SUM(F13:W13)</f>
        <v>0</v>
      </c>
      <c r="AB13" s="230"/>
      <c r="AC13" s="227"/>
      <c r="AD13" s="11"/>
      <c r="AE13" s="11"/>
    </row>
    <row r="14" spans="1:31" ht="35.25" customHeight="1" x14ac:dyDescent="0.25">
      <c r="A14" s="232"/>
      <c r="B14" s="16" t="s">
        <v>50</v>
      </c>
      <c r="C14" s="17" t="s">
        <v>51</v>
      </c>
      <c r="D14" s="18"/>
      <c r="E14" s="19"/>
      <c r="F14" s="23"/>
      <c r="G14" s="23"/>
      <c r="H14" s="23"/>
      <c r="I14" s="23"/>
      <c r="J14" s="21">
        <v>1</v>
      </c>
      <c r="K14" s="21">
        <v>1</v>
      </c>
      <c r="L14" s="23"/>
      <c r="M14" s="21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Z14" s="10">
        <f t="shared" si="0"/>
        <v>0</v>
      </c>
      <c r="AA14" s="22">
        <f t="shared" si="1"/>
        <v>0</v>
      </c>
      <c r="AB14" s="230"/>
      <c r="AC14" s="227"/>
      <c r="AD14" s="11"/>
      <c r="AE14" s="11"/>
    </row>
    <row r="15" spans="1:31" ht="35.25" customHeight="1" x14ac:dyDescent="0.25">
      <c r="A15" s="232"/>
      <c r="B15" s="16" t="s">
        <v>52</v>
      </c>
      <c r="C15" s="17" t="s">
        <v>53</v>
      </c>
      <c r="D15" s="18"/>
      <c r="E15" s="19"/>
      <c r="F15" s="23"/>
      <c r="G15" s="23"/>
      <c r="H15" s="23"/>
      <c r="I15" s="23"/>
      <c r="J15" s="21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10">
        <f t="shared" si="0"/>
        <v>0</v>
      </c>
      <c r="AA15" s="22">
        <f t="shared" si="1"/>
        <v>0</v>
      </c>
      <c r="AB15" s="230"/>
      <c r="AC15" s="227"/>
      <c r="AD15" s="11"/>
      <c r="AE15" s="11"/>
    </row>
    <row r="16" spans="1:31" ht="35.25" customHeight="1" x14ac:dyDescent="0.25">
      <c r="A16" s="228" t="s">
        <v>54</v>
      </c>
      <c r="B16" s="16" t="s">
        <v>55</v>
      </c>
      <c r="C16" s="17" t="s">
        <v>56</v>
      </c>
      <c r="D16" s="18"/>
      <c r="E16" s="19"/>
      <c r="F16" s="23"/>
      <c r="G16" s="23"/>
      <c r="H16" s="23"/>
      <c r="I16" s="23"/>
      <c r="J16" s="23"/>
      <c r="K16" s="23"/>
      <c r="L16" s="21">
        <v>1</v>
      </c>
      <c r="M16" s="23"/>
      <c r="N16" s="21">
        <v>1</v>
      </c>
      <c r="O16" s="23"/>
      <c r="P16" s="23"/>
      <c r="Q16" s="23"/>
      <c r="R16" s="23"/>
      <c r="S16" s="23"/>
      <c r="T16" s="23"/>
      <c r="U16" s="23"/>
      <c r="V16" s="23"/>
      <c r="W16" s="23"/>
      <c r="Z16" s="10">
        <f t="shared" si="0"/>
        <v>0</v>
      </c>
      <c r="AA16" s="22">
        <f t="shared" si="1"/>
        <v>0</v>
      </c>
      <c r="AB16" s="230">
        <f>SUM(Z16:Z17)</f>
        <v>0.5</v>
      </c>
      <c r="AC16" s="227">
        <f>AB16/SUM(F16:W17)</f>
        <v>0.16666666666666666</v>
      </c>
      <c r="AD16" s="11"/>
      <c r="AE16" s="11"/>
    </row>
    <row r="17" spans="1:31" ht="35.25" customHeight="1" x14ac:dyDescent="0.25">
      <c r="A17" s="229"/>
      <c r="B17" s="16" t="s">
        <v>57</v>
      </c>
      <c r="C17" s="17" t="s">
        <v>58</v>
      </c>
      <c r="D17" s="18">
        <v>0.5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1</v>
      </c>
      <c r="Q17" s="20"/>
      <c r="R17" s="20"/>
      <c r="S17" s="20"/>
      <c r="T17" s="20"/>
      <c r="U17" s="20"/>
      <c r="V17" s="20"/>
      <c r="W17" s="20"/>
      <c r="Z17" s="10">
        <f t="shared" si="0"/>
        <v>0.5</v>
      </c>
      <c r="AA17" s="22">
        <f t="shared" si="1"/>
        <v>0.5</v>
      </c>
      <c r="AB17" s="230"/>
      <c r="AC17" s="227"/>
      <c r="AD17" s="11"/>
      <c r="AE17" s="11"/>
    </row>
    <row r="18" spans="1:31" ht="35.25" customHeight="1" x14ac:dyDescent="0.25">
      <c r="A18" s="231" t="s">
        <v>59</v>
      </c>
      <c r="B18" s="16" t="s">
        <v>60</v>
      </c>
      <c r="C18" s="17" t="s">
        <v>61</v>
      </c>
      <c r="D18" s="18">
        <v>1</v>
      </c>
      <c r="E18" s="19"/>
      <c r="F18" s="20"/>
      <c r="G18" s="21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0">
        <f t="shared" si="0"/>
        <v>1</v>
      </c>
      <c r="AA18" s="22">
        <f t="shared" si="1"/>
        <v>1</v>
      </c>
      <c r="AB18" s="230">
        <f>SUM(Z18:Z20)</f>
        <v>3</v>
      </c>
      <c r="AC18" s="227">
        <f>AB18/SUM(F18:W20)</f>
        <v>0.75</v>
      </c>
      <c r="AD18" s="11"/>
      <c r="AE18" s="11"/>
    </row>
    <row r="19" spans="1:31" ht="35.25" customHeight="1" x14ac:dyDescent="0.25">
      <c r="A19" s="232"/>
      <c r="B19" s="16" t="s">
        <v>62</v>
      </c>
      <c r="C19" s="17" t="s">
        <v>63</v>
      </c>
      <c r="D19" s="18">
        <v>1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v>1</v>
      </c>
      <c r="S19" s="20"/>
      <c r="T19" s="20"/>
      <c r="U19" s="20"/>
      <c r="V19" s="21">
        <v>1</v>
      </c>
      <c r="W19" s="20"/>
      <c r="Z19" s="10">
        <f t="shared" si="0"/>
        <v>2</v>
      </c>
      <c r="AA19" s="22">
        <f t="shared" si="1"/>
        <v>1</v>
      </c>
      <c r="AB19" s="230"/>
      <c r="AC19" s="227"/>
      <c r="AD19" s="11"/>
      <c r="AE19" s="11"/>
    </row>
    <row r="20" spans="1:31" ht="35.25" customHeight="1" x14ac:dyDescent="0.25">
      <c r="A20" s="232"/>
      <c r="B20" s="16" t="s">
        <v>64</v>
      </c>
      <c r="C20" s="17" t="s">
        <v>65</v>
      </c>
      <c r="D20" s="18"/>
      <c r="E20" s="1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1">
        <v>1</v>
      </c>
      <c r="W20" s="23"/>
      <c r="Z20" s="10">
        <f t="shared" si="0"/>
        <v>0</v>
      </c>
      <c r="AA20" s="22">
        <f t="shared" si="1"/>
        <v>0</v>
      </c>
      <c r="AB20" s="230"/>
      <c r="AC20" s="227"/>
      <c r="AD20" s="11"/>
      <c r="AE20" s="11"/>
    </row>
    <row r="21" spans="1:31" ht="35.25" customHeight="1" x14ac:dyDescent="0.25">
      <c r="A21" s="231" t="s">
        <v>66</v>
      </c>
      <c r="B21" s="16" t="s">
        <v>67</v>
      </c>
      <c r="C21" s="17" t="s">
        <v>68</v>
      </c>
      <c r="D21" s="18"/>
      <c r="E21" s="19"/>
      <c r="F21" s="20"/>
      <c r="G21" s="21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Z21" s="10">
        <f t="shared" si="0"/>
        <v>0</v>
      </c>
      <c r="AA21" s="22">
        <f t="shared" si="1"/>
        <v>0</v>
      </c>
      <c r="AB21" s="230">
        <f>SUM(Z21:Z23)</f>
        <v>7</v>
      </c>
      <c r="AC21" s="227">
        <f>AB21/SUM(F21:W23)</f>
        <v>0.875</v>
      </c>
      <c r="AD21" s="11"/>
      <c r="AE21" s="11"/>
    </row>
    <row r="22" spans="1:31" ht="35.25" customHeight="1" x14ac:dyDescent="0.25">
      <c r="A22" s="232"/>
      <c r="B22" s="16" t="s">
        <v>69</v>
      </c>
      <c r="C22" s="17" t="s">
        <v>70</v>
      </c>
      <c r="D22" s="18">
        <v>1</v>
      </c>
      <c r="E22" s="19"/>
      <c r="F22" s="20"/>
      <c r="G22" s="21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v>1</v>
      </c>
      <c r="S22" s="20"/>
      <c r="T22" s="20"/>
      <c r="U22" s="20"/>
      <c r="V22" s="20"/>
      <c r="W22" s="21">
        <v>1</v>
      </c>
      <c r="Z22" s="10">
        <f t="shared" si="0"/>
        <v>3</v>
      </c>
      <c r="AA22" s="22">
        <f t="shared" si="1"/>
        <v>1</v>
      </c>
      <c r="AB22" s="230"/>
      <c r="AC22" s="227"/>
      <c r="AD22" s="11"/>
      <c r="AE22" s="11"/>
    </row>
    <row r="23" spans="1:31" ht="35.25" customHeight="1" x14ac:dyDescent="0.25">
      <c r="A23" s="232"/>
      <c r="B23" s="16" t="s">
        <v>71</v>
      </c>
      <c r="C23" s="17" t="s">
        <v>72</v>
      </c>
      <c r="D23" s="18">
        <v>1</v>
      </c>
      <c r="E23" s="19"/>
      <c r="F23" s="20"/>
      <c r="G23" s="21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v>1</v>
      </c>
      <c r="S23" s="20"/>
      <c r="T23" s="20"/>
      <c r="U23" s="20"/>
      <c r="V23" s="21">
        <v>1</v>
      </c>
      <c r="W23" s="21">
        <v>1</v>
      </c>
      <c r="Z23" s="10">
        <f t="shared" si="0"/>
        <v>4</v>
      </c>
      <c r="AA23" s="22">
        <f t="shared" si="1"/>
        <v>1</v>
      </c>
      <c r="AB23" s="230"/>
      <c r="AC23" s="227"/>
      <c r="AD23" s="11"/>
      <c r="AE23" s="11"/>
    </row>
    <row r="24" spans="1:31" ht="35.25" customHeight="1" x14ac:dyDescent="0.25">
      <c r="A24" s="231" t="s">
        <v>73</v>
      </c>
      <c r="B24" s="16" t="s">
        <v>74</v>
      </c>
      <c r="C24" s="17" t="s">
        <v>75</v>
      </c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/>
      <c r="S24" s="20"/>
      <c r="T24" s="20"/>
      <c r="U24" s="20"/>
      <c r="V24" s="20"/>
      <c r="W24" s="20"/>
      <c r="Z24" s="10">
        <f t="shared" si="0"/>
        <v>0</v>
      </c>
      <c r="AA24" s="22">
        <f t="shared" si="1"/>
        <v>0</v>
      </c>
      <c r="AB24" s="230">
        <f>SUM(Z24:Z28)</f>
        <v>0</v>
      </c>
      <c r="AC24" s="227">
        <f>AB24/SUM(F24:W28)</f>
        <v>0</v>
      </c>
      <c r="AD24" s="11"/>
      <c r="AE24" s="11"/>
    </row>
    <row r="25" spans="1:31" ht="35.25" customHeight="1" x14ac:dyDescent="0.25">
      <c r="A25" s="232"/>
      <c r="B25" s="16" t="s">
        <v>76</v>
      </c>
      <c r="C25" s="17" t="s">
        <v>77</v>
      </c>
      <c r="D25" s="18"/>
      <c r="E25" s="19"/>
      <c r="F25" s="21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/>
      <c r="S25" s="20"/>
      <c r="T25" s="20"/>
      <c r="U25" s="20"/>
      <c r="V25" s="20"/>
      <c r="W25" s="20"/>
      <c r="Z25" s="10">
        <f t="shared" si="0"/>
        <v>0</v>
      </c>
      <c r="AA25" s="22">
        <f t="shared" si="1"/>
        <v>0</v>
      </c>
      <c r="AB25" s="230"/>
      <c r="AC25" s="227"/>
      <c r="AD25" s="11"/>
      <c r="AE25" s="11"/>
    </row>
    <row r="26" spans="1:31" ht="35.25" customHeight="1" x14ac:dyDescent="0.25">
      <c r="A26" s="232"/>
      <c r="B26" s="16" t="s">
        <v>78</v>
      </c>
      <c r="C26" s="17" t="s">
        <v>79</v>
      </c>
      <c r="D26" s="18"/>
      <c r="E26" s="19"/>
      <c r="F26" s="20"/>
      <c r="G26" s="20"/>
      <c r="H26" s="21">
        <v>1</v>
      </c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/>
      <c r="S26" s="20"/>
      <c r="T26" s="20"/>
      <c r="U26" s="20"/>
      <c r="V26" s="20"/>
      <c r="W26" s="20"/>
      <c r="Z26" s="10">
        <f t="shared" si="0"/>
        <v>0</v>
      </c>
      <c r="AA26" s="22">
        <f t="shared" si="1"/>
        <v>0</v>
      </c>
      <c r="AB26" s="230"/>
      <c r="AC26" s="227"/>
      <c r="AD26" s="11"/>
      <c r="AE26" s="11"/>
    </row>
    <row r="27" spans="1:31" ht="35.25" customHeight="1" x14ac:dyDescent="0.25">
      <c r="A27" s="232"/>
      <c r="B27" s="16" t="s">
        <v>80</v>
      </c>
      <c r="C27" s="17" t="s">
        <v>81</v>
      </c>
      <c r="D27" s="18"/>
      <c r="E27" s="19"/>
      <c r="F27" s="21">
        <v>1</v>
      </c>
      <c r="G27" s="20"/>
      <c r="H27" s="21">
        <v>1</v>
      </c>
      <c r="I27" s="20"/>
      <c r="J27" s="20"/>
      <c r="K27" s="20"/>
      <c r="L27" s="20"/>
      <c r="M27" s="20"/>
      <c r="N27" s="20"/>
      <c r="O27" s="20"/>
      <c r="P27" s="20"/>
      <c r="Q27" s="21">
        <v>1</v>
      </c>
      <c r="R27" s="20"/>
      <c r="S27" s="20"/>
      <c r="T27" s="20"/>
      <c r="U27" s="20"/>
      <c r="V27" s="20"/>
      <c r="W27" s="20"/>
      <c r="Z27" s="10">
        <f t="shared" si="0"/>
        <v>0</v>
      </c>
      <c r="AA27" s="22">
        <f t="shared" si="1"/>
        <v>0</v>
      </c>
      <c r="AB27" s="230"/>
      <c r="AC27" s="227"/>
      <c r="AD27" s="11"/>
      <c r="AE27" s="11"/>
    </row>
    <row r="28" spans="1:31" ht="35.25" customHeight="1" x14ac:dyDescent="0.25">
      <c r="A28" s="232"/>
      <c r="B28" s="16" t="s">
        <v>82</v>
      </c>
      <c r="C28" s="17" t="s">
        <v>83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v>1</v>
      </c>
      <c r="R28" s="20"/>
      <c r="S28" s="20"/>
      <c r="T28" s="20"/>
      <c r="U28" s="20"/>
      <c r="V28" s="20"/>
      <c r="W28" s="20"/>
      <c r="Z28" s="10">
        <f t="shared" si="0"/>
        <v>0</v>
      </c>
      <c r="AA28" s="22">
        <f t="shared" si="1"/>
        <v>0</v>
      </c>
      <c r="AB28" s="230"/>
      <c r="AC28" s="227"/>
      <c r="AD28" s="11"/>
      <c r="AE28" s="11"/>
    </row>
    <row r="29" spans="1:31" ht="35.25" customHeight="1" x14ac:dyDescent="0.25">
      <c r="A29" s="231" t="s">
        <v>84</v>
      </c>
      <c r="B29" s="16" t="s">
        <v>85</v>
      </c>
      <c r="C29" s="17" t="s">
        <v>86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>
        <v>1</v>
      </c>
      <c r="T29" s="20"/>
      <c r="U29" s="20"/>
      <c r="V29" s="20"/>
      <c r="W29" s="20"/>
      <c r="Z29" s="10">
        <f t="shared" si="0"/>
        <v>0</v>
      </c>
      <c r="AA29" s="22">
        <f t="shared" si="1"/>
        <v>0</v>
      </c>
      <c r="AB29" s="230">
        <f>SUM(Z29:Z31)</f>
        <v>1</v>
      </c>
      <c r="AC29" s="227">
        <f>AB29/SUM(F29:W31)</f>
        <v>0.33333333333333331</v>
      </c>
      <c r="AD29" s="11"/>
      <c r="AE29" s="11"/>
    </row>
    <row r="30" spans="1:31" ht="35.25" customHeight="1" x14ac:dyDescent="0.25">
      <c r="A30" s="232"/>
      <c r="B30" s="16" t="s">
        <v>87</v>
      </c>
      <c r="C30" s="17" t="s">
        <v>88</v>
      </c>
      <c r="D30" s="18">
        <v>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v>1</v>
      </c>
      <c r="T30" s="20"/>
      <c r="U30" s="20"/>
      <c r="V30" s="20"/>
      <c r="W30" s="20"/>
      <c r="Z30" s="10">
        <f t="shared" si="0"/>
        <v>1</v>
      </c>
      <c r="AA30" s="22">
        <f t="shared" si="1"/>
        <v>1</v>
      </c>
      <c r="AB30" s="230"/>
      <c r="AC30" s="227"/>
      <c r="AD30" s="11"/>
      <c r="AE30" s="11"/>
    </row>
    <row r="31" spans="1:31" ht="35.25" customHeight="1" x14ac:dyDescent="0.25">
      <c r="A31" s="232"/>
      <c r="B31" s="16" t="s">
        <v>89</v>
      </c>
      <c r="C31" s="17" t="s">
        <v>90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1</v>
      </c>
      <c r="U31" s="20"/>
      <c r="V31" s="20"/>
      <c r="W31" s="20"/>
      <c r="Z31" s="10">
        <f t="shared" si="0"/>
        <v>0</v>
      </c>
      <c r="AA31" s="22">
        <f t="shared" si="1"/>
        <v>0</v>
      </c>
      <c r="AB31" s="230"/>
      <c r="AC31" s="227"/>
      <c r="AD31" s="11"/>
      <c r="AE31" s="11"/>
    </row>
    <row r="32" spans="1:31" ht="35.25" customHeight="1" x14ac:dyDescent="0.25">
      <c r="A32" s="231" t="s">
        <v>91</v>
      </c>
      <c r="B32" s="16" t="s">
        <v>92</v>
      </c>
      <c r="C32" s="17" t="s">
        <v>93</v>
      </c>
      <c r="D32" s="18">
        <v>1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1</v>
      </c>
      <c r="U32" s="21">
        <v>1</v>
      </c>
      <c r="V32" s="20"/>
      <c r="W32" s="20"/>
      <c r="Z32" s="10">
        <f t="shared" si="0"/>
        <v>2</v>
      </c>
      <c r="AA32" s="22">
        <f t="shared" si="1"/>
        <v>1</v>
      </c>
      <c r="AB32" s="230">
        <f>SUM(Z32:Z34)</f>
        <v>2</v>
      </c>
      <c r="AC32" s="227">
        <f>AB32/SUM(F32:W34)</f>
        <v>0.4</v>
      </c>
      <c r="AD32" s="11"/>
      <c r="AE32" s="11"/>
    </row>
    <row r="33" spans="1:35" ht="35.25" customHeight="1" x14ac:dyDescent="0.25">
      <c r="A33" s="232"/>
      <c r="B33" s="16" t="s">
        <v>94</v>
      </c>
      <c r="C33" s="17" t="s">
        <v>95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1</v>
      </c>
      <c r="U33" s="21">
        <v>1</v>
      </c>
      <c r="V33" s="20"/>
      <c r="W33" s="20"/>
      <c r="Z33" s="10">
        <f t="shared" si="0"/>
        <v>0</v>
      </c>
      <c r="AA33" s="22">
        <f t="shared" si="1"/>
        <v>0</v>
      </c>
      <c r="AB33" s="230"/>
      <c r="AC33" s="227"/>
      <c r="AD33" s="11"/>
      <c r="AE33" s="11"/>
    </row>
    <row r="34" spans="1:35" ht="35.25" customHeight="1" x14ac:dyDescent="0.25">
      <c r="A34" s="232"/>
      <c r="B34" s="16" t="s">
        <v>96</v>
      </c>
      <c r="C34" s="17" t="s">
        <v>97</v>
      </c>
      <c r="D34" s="18"/>
      <c r="E34" s="19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10">
        <f t="shared" si="0"/>
        <v>0</v>
      </c>
      <c r="AA34" s="22">
        <f t="shared" si="1"/>
        <v>0</v>
      </c>
      <c r="AB34" s="230"/>
      <c r="AC34" s="227"/>
      <c r="AD34" s="11"/>
      <c r="AE34" s="11"/>
    </row>
    <row r="35" spans="1:35" ht="35.25" customHeight="1" x14ac:dyDescent="0.25">
      <c r="A35" s="232" t="s">
        <v>98</v>
      </c>
      <c r="B35" s="16" t="s">
        <v>99</v>
      </c>
      <c r="C35" s="17" t="s">
        <v>100</v>
      </c>
      <c r="D35" s="18">
        <v>0.5</v>
      </c>
      <c r="E35" s="1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>
        <v>1</v>
      </c>
      <c r="Q35" s="23"/>
      <c r="R35" s="23"/>
      <c r="S35" s="23"/>
      <c r="T35" s="23"/>
      <c r="U35" s="23"/>
      <c r="V35" s="23"/>
      <c r="W35" s="23"/>
      <c r="Z35" s="10">
        <f t="shared" si="0"/>
        <v>0.5</v>
      </c>
      <c r="AA35" s="22">
        <f t="shared" si="1"/>
        <v>0.5</v>
      </c>
      <c r="AB35" s="230">
        <f>SUM(Z35:Z39)</f>
        <v>1.5</v>
      </c>
      <c r="AC35" s="227">
        <f>AB35/SUM(F35:W39)</f>
        <v>0.1875</v>
      </c>
      <c r="AD35" s="11"/>
      <c r="AE35" s="11"/>
    </row>
    <row r="36" spans="1:35" ht="35.25" customHeight="1" x14ac:dyDescent="0.25">
      <c r="A36" s="232"/>
      <c r="B36" s="16" t="s">
        <v>101</v>
      </c>
      <c r="C36" s="17" t="s">
        <v>102</v>
      </c>
      <c r="D36" s="18">
        <v>0.5</v>
      </c>
      <c r="E36" s="24"/>
      <c r="F36" s="23"/>
      <c r="G36" s="23"/>
      <c r="H36" s="23"/>
      <c r="I36" s="21">
        <v>1</v>
      </c>
      <c r="J36" s="23"/>
      <c r="K36" s="23"/>
      <c r="L36" s="23"/>
      <c r="M36" s="23"/>
      <c r="N36" s="23"/>
      <c r="O36" s="23"/>
      <c r="P36" s="23"/>
      <c r="Q36" s="21">
        <v>1</v>
      </c>
      <c r="R36" s="23"/>
      <c r="S36" s="23"/>
      <c r="T36" s="23"/>
      <c r="U36" s="23"/>
      <c r="V36" s="23"/>
      <c r="W36" s="23"/>
      <c r="Z36" s="10">
        <f t="shared" si="0"/>
        <v>1</v>
      </c>
      <c r="AA36" s="22">
        <f t="shared" si="1"/>
        <v>0.5</v>
      </c>
      <c r="AB36" s="230"/>
      <c r="AC36" s="227"/>
      <c r="AD36" s="11"/>
      <c r="AE36" s="11"/>
    </row>
    <row r="37" spans="1:35" ht="35.25" customHeight="1" x14ac:dyDescent="0.25">
      <c r="A37" s="232"/>
      <c r="B37" s="16" t="s">
        <v>103</v>
      </c>
      <c r="C37" s="17" t="s">
        <v>104</v>
      </c>
      <c r="D37" s="18"/>
      <c r="E37" s="2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0">
        <f t="shared" si="0"/>
        <v>0</v>
      </c>
      <c r="AA37" s="22">
        <f t="shared" si="1"/>
        <v>0</v>
      </c>
      <c r="AB37" s="230"/>
      <c r="AC37" s="227"/>
      <c r="AD37" s="11"/>
      <c r="AE37" s="11"/>
    </row>
    <row r="38" spans="1:35" ht="35.25" customHeight="1" x14ac:dyDescent="0.25">
      <c r="A38" s="232"/>
      <c r="B38" s="16" t="s">
        <v>105</v>
      </c>
      <c r="C38" s="17" t="s">
        <v>106</v>
      </c>
      <c r="D38" s="18"/>
      <c r="E38" s="2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10">
        <f t="shared" si="0"/>
        <v>0</v>
      </c>
      <c r="AA38" s="22">
        <f t="shared" si="1"/>
        <v>0</v>
      </c>
      <c r="AB38" s="230"/>
      <c r="AC38" s="227"/>
      <c r="AD38" s="11"/>
      <c r="AE38" s="11"/>
    </row>
    <row r="39" spans="1:35" ht="35.25" customHeight="1" x14ac:dyDescent="0.25">
      <c r="A39" s="232"/>
      <c r="B39" s="16" t="s">
        <v>107</v>
      </c>
      <c r="C39" s="17" t="s">
        <v>108</v>
      </c>
      <c r="D39" s="18"/>
      <c r="E39" s="24"/>
      <c r="F39" s="20"/>
      <c r="G39" s="20"/>
      <c r="H39" s="20"/>
      <c r="I39" s="21">
        <v>1</v>
      </c>
      <c r="J39" s="21">
        <v>1</v>
      </c>
      <c r="K39" s="20"/>
      <c r="L39" s="20"/>
      <c r="M39" s="20"/>
      <c r="N39" s="20"/>
      <c r="O39" s="21">
        <v>1</v>
      </c>
      <c r="P39" s="20"/>
      <c r="Q39" s="20"/>
      <c r="R39" s="20"/>
      <c r="S39" s="20"/>
      <c r="T39" s="20"/>
      <c r="U39" s="20"/>
      <c r="V39" s="20"/>
      <c r="W39" s="20"/>
      <c r="Z39" s="10">
        <f t="shared" si="0"/>
        <v>0</v>
      </c>
      <c r="AA39" s="22">
        <f t="shared" si="1"/>
        <v>0</v>
      </c>
      <c r="AB39" s="230"/>
      <c r="AC39" s="227"/>
      <c r="AD39" s="11"/>
      <c r="AE39" s="11"/>
    </row>
    <row r="40" spans="1:35" x14ac:dyDescent="0.25">
      <c r="A40" s="25"/>
      <c r="B40" s="11"/>
      <c r="C40" s="26"/>
      <c r="D40" s="26"/>
      <c r="E40" s="26"/>
      <c r="F40" s="26"/>
      <c r="G40" s="26"/>
      <c r="H40" s="26"/>
      <c r="I40" s="26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1:35" s="3" customFormat="1" x14ac:dyDescent="0.25">
      <c r="A41" s="25"/>
      <c r="B41" s="11"/>
      <c r="C41" s="138" t="s">
        <v>109</v>
      </c>
      <c r="D41" s="139"/>
      <c r="E41" s="133"/>
      <c r="F41" s="140">
        <f>SUM(F12:F39)</f>
        <v>2</v>
      </c>
      <c r="G41" s="140">
        <f t="shared" ref="G41:W41" si="2">SUM(G12:G39)</f>
        <v>4</v>
      </c>
      <c r="H41" s="140">
        <f t="shared" si="2"/>
        <v>2</v>
      </c>
      <c r="I41" s="140">
        <f t="shared" si="2"/>
        <v>5</v>
      </c>
      <c r="J41" s="140">
        <f t="shared" si="2"/>
        <v>5</v>
      </c>
      <c r="K41" s="140">
        <f t="shared" si="2"/>
        <v>2</v>
      </c>
      <c r="L41" s="140">
        <f t="shared" si="2"/>
        <v>1</v>
      </c>
      <c r="M41" s="140">
        <f t="shared" si="2"/>
        <v>2</v>
      </c>
      <c r="N41" s="140">
        <f t="shared" si="2"/>
        <v>1</v>
      </c>
      <c r="O41" s="140">
        <f t="shared" si="2"/>
        <v>2</v>
      </c>
      <c r="P41" s="140">
        <f t="shared" si="2"/>
        <v>2</v>
      </c>
      <c r="Q41" s="140">
        <f t="shared" si="2"/>
        <v>6</v>
      </c>
      <c r="R41" s="140">
        <f t="shared" si="2"/>
        <v>3</v>
      </c>
      <c r="S41" s="140">
        <f t="shared" si="2"/>
        <v>2</v>
      </c>
      <c r="T41" s="140">
        <f t="shared" si="2"/>
        <v>3</v>
      </c>
      <c r="U41" s="140">
        <f t="shared" si="2"/>
        <v>2</v>
      </c>
      <c r="V41" s="140">
        <f t="shared" si="2"/>
        <v>3</v>
      </c>
      <c r="W41" s="140">
        <f t="shared" si="2"/>
        <v>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1:35" s="31" customFormat="1" ht="11.25" x14ac:dyDescent="0.15">
      <c r="A42" s="28"/>
      <c r="B42" s="29"/>
      <c r="C42" s="138" t="s">
        <v>109</v>
      </c>
      <c r="D42" s="144"/>
      <c r="E42" s="145"/>
      <c r="F42" s="13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</f>
        <v>0</v>
      </c>
      <c r="G42" s="134">
        <f t="shared" ref="G42:W42" si="3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</f>
        <v>3</v>
      </c>
      <c r="H42" s="134">
        <f t="shared" si="3"/>
        <v>0</v>
      </c>
      <c r="I42" s="134">
        <f t="shared" si="3"/>
        <v>0.5</v>
      </c>
      <c r="J42" s="134">
        <f t="shared" si="3"/>
        <v>0.5</v>
      </c>
      <c r="K42" s="134">
        <f t="shared" si="3"/>
        <v>0</v>
      </c>
      <c r="L42" s="134">
        <f t="shared" si="3"/>
        <v>0</v>
      </c>
      <c r="M42" s="134">
        <f t="shared" si="3"/>
        <v>0</v>
      </c>
      <c r="N42" s="134">
        <f t="shared" si="3"/>
        <v>0</v>
      </c>
      <c r="O42" s="134">
        <f t="shared" si="3"/>
        <v>0</v>
      </c>
      <c r="P42" s="134">
        <f t="shared" si="3"/>
        <v>1</v>
      </c>
      <c r="Q42" s="134">
        <f t="shared" si="3"/>
        <v>0.5</v>
      </c>
      <c r="R42" s="134">
        <f t="shared" si="3"/>
        <v>3</v>
      </c>
      <c r="S42" s="134">
        <f t="shared" si="3"/>
        <v>1</v>
      </c>
      <c r="T42" s="134">
        <f t="shared" si="3"/>
        <v>1</v>
      </c>
      <c r="U42" s="134">
        <f t="shared" si="3"/>
        <v>1</v>
      </c>
      <c r="V42" s="134">
        <f t="shared" si="3"/>
        <v>2</v>
      </c>
      <c r="W42" s="134">
        <f t="shared" si="3"/>
        <v>2</v>
      </c>
      <c r="X42" s="29"/>
      <c r="Y42" s="29"/>
      <c r="Z42" s="30"/>
      <c r="AA42" s="30"/>
      <c r="AB42" s="29"/>
      <c r="AC42" s="29"/>
      <c r="AD42" s="29"/>
      <c r="AE42" s="29"/>
      <c r="AF42" s="29"/>
      <c r="AG42" s="29"/>
      <c r="AH42" s="29"/>
      <c r="AI42" s="29"/>
    </row>
    <row r="43" spans="1:35" x14ac:dyDescent="0.25">
      <c r="C43" s="151" t="s">
        <v>111</v>
      </c>
      <c r="D43" s="152"/>
      <c r="E43" s="153"/>
      <c r="F43" s="154">
        <f>(F12*$D$12+F13*$D$13+F14*$D$14+F15*$D$15+F16*$D$16+F17*$D$17+F18*$D$18+F19*$D$19+F20*$D$20+F21*$D$21+F22*$D$22+F23*$D$23+F24*$D$24+F25*$D$25+F26*$D$26+F27*$D$27+F28*$D$28+F29*$D$29+F30*$D$30+F31*$D$31+F32*$D$32+F33*$D$33+F34*$D$34+F35*$D$35+F36*$D$36+F37*$D$37+F38*$D$38+F39*$D$39)/F41</f>
        <v>0</v>
      </c>
      <c r="G43" s="154">
        <f t="shared" ref="G43:W43" si="4">(G12*$D$12+G13*$D$13+G14*$D$14+G15*$D$15+G16*$D$16+G17*$D$17+G18*$D$18+G19*$D$19+G20*$D$20+G21*$D$21+G22*$D$22+G23*$D$23+G24*$D$24+G25*$D$25+G26*$D$26+G27*$D$27+G28*$D$28+G29*$D$29+G30*$D$30+G31*$D$31+G32*$D$32+G33*$D$33+G34*$D$34+G35*$D$35+G36*$D$36+G37*$D$37+G38*$D$38+G39*$D$39)/G41</f>
        <v>0.75</v>
      </c>
      <c r="H43" s="154">
        <f t="shared" si="4"/>
        <v>0</v>
      </c>
      <c r="I43" s="154">
        <f t="shared" si="4"/>
        <v>0.1</v>
      </c>
      <c r="J43" s="154">
        <f t="shared" si="4"/>
        <v>0.1</v>
      </c>
      <c r="K43" s="154">
        <f t="shared" si="4"/>
        <v>0</v>
      </c>
      <c r="L43" s="154">
        <f t="shared" si="4"/>
        <v>0</v>
      </c>
      <c r="M43" s="154">
        <f t="shared" si="4"/>
        <v>0</v>
      </c>
      <c r="N43" s="154">
        <f t="shared" si="4"/>
        <v>0</v>
      </c>
      <c r="O43" s="154">
        <f t="shared" si="4"/>
        <v>0</v>
      </c>
      <c r="P43" s="154">
        <f t="shared" si="4"/>
        <v>0.5</v>
      </c>
      <c r="Q43" s="154">
        <f t="shared" si="4"/>
        <v>8.3333333333333329E-2</v>
      </c>
      <c r="R43" s="154">
        <f t="shared" si="4"/>
        <v>1</v>
      </c>
      <c r="S43" s="154">
        <f t="shared" si="4"/>
        <v>0.5</v>
      </c>
      <c r="T43" s="154">
        <f t="shared" si="4"/>
        <v>0.33333333333333331</v>
      </c>
      <c r="U43" s="154">
        <f t="shared" si="4"/>
        <v>0.5</v>
      </c>
      <c r="V43" s="154">
        <f t="shared" si="4"/>
        <v>0.66666666666666663</v>
      </c>
      <c r="W43" s="154">
        <f t="shared" si="4"/>
        <v>1</v>
      </c>
      <c r="Z43" s="10"/>
      <c r="AA43" s="10"/>
      <c r="AB43" s="11"/>
      <c r="AC43" s="11"/>
      <c r="AD43" s="11"/>
      <c r="AE43" s="11"/>
    </row>
    <row r="44" spans="1:35" x14ac:dyDescent="0.25">
      <c r="C44" s="24"/>
      <c r="D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5" x14ac:dyDescent="0.25">
      <c r="C45" s="24"/>
      <c r="D45" s="2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5" x14ac:dyDescent="0.25">
      <c r="C46" s="24"/>
      <c r="D46" s="24"/>
    </row>
    <row r="47" spans="1:35" x14ac:dyDescent="0.25">
      <c r="C47" s="24"/>
      <c r="D47" s="24"/>
    </row>
    <row r="48" spans="1:35" x14ac:dyDescent="0.25">
      <c r="C48" s="24"/>
      <c r="D48" s="24"/>
    </row>
    <row r="49" spans="1:4" x14ac:dyDescent="0.25">
      <c r="C49" s="24"/>
      <c r="D49" s="24"/>
    </row>
    <row r="50" spans="1:4" x14ac:dyDescent="0.25">
      <c r="C50" s="24"/>
      <c r="D50" s="24"/>
    </row>
    <row r="51" spans="1:4" x14ac:dyDescent="0.25">
      <c r="C51" s="24"/>
      <c r="D51" s="24"/>
    </row>
    <row r="52" spans="1:4" x14ac:dyDescent="0.25">
      <c r="C52" s="24"/>
      <c r="D52" s="24"/>
    </row>
    <row r="53" spans="1:4" x14ac:dyDescent="0.25">
      <c r="A53"/>
      <c r="C53" s="24"/>
      <c r="D53" s="24"/>
    </row>
    <row r="54" spans="1:4" x14ac:dyDescent="0.25">
      <c r="A54"/>
      <c r="C54" s="24"/>
      <c r="D54" s="24"/>
    </row>
    <row r="55" spans="1:4" x14ac:dyDescent="0.25">
      <c r="A55"/>
      <c r="C55" s="24"/>
      <c r="D55" s="24"/>
    </row>
    <row r="56" spans="1:4" x14ac:dyDescent="0.25">
      <c r="A56"/>
      <c r="C56" s="24"/>
      <c r="D56" s="24"/>
    </row>
    <row r="57" spans="1:4" x14ac:dyDescent="0.25">
      <c r="A57"/>
      <c r="C57" s="24"/>
      <c r="D57" s="24"/>
    </row>
    <row r="58" spans="1:4" x14ac:dyDescent="0.25">
      <c r="A58"/>
      <c r="C58" s="24"/>
      <c r="D58" s="24"/>
    </row>
    <row r="59" spans="1:4" x14ac:dyDescent="0.25">
      <c r="A59"/>
      <c r="C59" s="24"/>
      <c r="D59" s="24"/>
    </row>
    <row r="60" spans="1:4" x14ac:dyDescent="0.25">
      <c r="A60"/>
      <c r="C60" s="24"/>
      <c r="D60" s="24"/>
    </row>
    <row r="61" spans="1:4" x14ac:dyDescent="0.25">
      <c r="A61"/>
      <c r="C61" s="24"/>
      <c r="D61" s="24"/>
    </row>
    <row r="62" spans="1:4" x14ac:dyDescent="0.25">
      <c r="A62"/>
      <c r="C62" s="24"/>
      <c r="D62" s="24"/>
    </row>
    <row r="63" spans="1:4" x14ac:dyDescent="0.25">
      <c r="A63"/>
      <c r="C63" s="24"/>
      <c r="D63" s="24"/>
    </row>
    <row r="64" spans="1:4" x14ac:dyDescent="0.25">
      <c r="A64"/>
      <c r="C64" s="24"/>
      <c r="D64" s="24"/>
    </row>
    <row r="65" spans="1:4" x14ac:dyDescent="0.25">
      <c r="A65"/>
      <c r="C65" s="24"/>
      <c r="D65" s="24"/>
    </row>
    <row r="66" spans="1:4" x14ac:dyDescent="0.25">
      <c r="A66"/>
      <c r="C66" s="24"/>
      <c r="D66" s="24"/>
    </row>
    <row r="67" spans="1:4" x14ac:dyDescent="0.25">
      <c r="A67"/>
      <c r="C67" s="24"/>
      <c r="D67" s="24"/>
    </row>
    <row r="68" spans="1:4" x14ac:dyDescent="0.25">
      <c r="A68"/>
      <c r="C68" s="24"/>
      <c r="D68" s="24"/>
    </row>
    <row r="69" spans="1:4" x14ac:dyDescent="0.25">
      <c r="A69"/>
      <c r="C69" s="24"/>
      <c r="D69" s="24"/>
    </row>
    <row r="70" spans="1:4" x14ac:dyDescent="0.25">
      <c r="A70"/>
      <c r="C70" s="33"/>
      <c r="D70" s="33"/>
    </row>
    <row r="71" spans="1:4" x14ac:dyDescent="0.25">
      <c r="A71"/>
      <c r="C71" s="33"/>
      <c r="D71" s="33"/>
    </row>
    <row r="72" spans="1:4" x14ac:dyDescent="0.25">
      <c r="A72"/>
      <c r="C72" s="33"/>
      <c r="D72" s="33"/>
    </row>
    <row r="73" spans="1:4" x14ac:dyDescent="0.25">
      <c r="A73"/>
      <c r="C73" s="33"/>
      <c r="D73" s="33"/>
    </row>
    <row r="74" spans="1:4" x14ac:dyDescent="0.25">
      <c r="A74"/>
      <c r="C74" s="33"/>
      <c r="D74" s="33"/>
    </row>
    <row r="75" spans="1:4" x14ac:dyDescent="0.25">
      <c r="A75"/>
      <c r="C75" s="33"/>
      <c r="D75" s="33"/>
    </row>
    <row r="76" spans="1:4" x14ac:dyDescent="0.25">
      <c r="A76"/>
      <c r="C76" s="33"/>
      <c r="D76" s="33"/>
    </row>
    <row r="77" spans="1:4" x14ac:dyDescent="0.25">
      <c r="A77"/>
      <c r="C77" s="33"/>
      <c r="D77" s="33"/>
    </row>
    <row r="78" spans="1:4" x14ac:dyDescent="0.25">
      <c r="A78"/>
      <c r="C78" s="33"/>
      <c r="D78" s="33"/>
    </row>
    <row r="79" spans="1:4" x14ac:dyDescent="0.25">
      <c r="A79"/>
      <c r="C79" s="33"/>
      <c r="D79" s="33"/>
    </row>
    <row r="80" spans="1:4" x14ac:dyDescent="0.25">
      <c r="A80"/>
      <c r="C80" s="33"/>
      <c r="D80" s="33"/>
    </row>
    <row r="81" spans="1:4" x14ac:dyDescent="0.25">
      <c r="A81"/>
      <c r="C81" s="33"/>
      <c r="D81" s="33"/>
    </row>
    <row r="82" spans="1:4" x14ac:dyDescent="0.25">
      <c r="A82"/>
      <c r="C82" s="33"/>
      <c r="D82" s="33"/>
    </row>
    <row r="83" spans="1:4" x14ac:dyDescent="0.25">
      <c r="A83"/>
      <c r="C83" s="33"/>
      <c r="D83" s="33"/>
    </row>
    <row r="84" spans="1:4" x14ac:dyDescent="0.25">
      <c r="A84"/>
      <c r="C84" s="33"/>
      <c r="D84" s="33"/>
    </row>
    <row r="85" spans="1:4" x14ac:dyDescent="0.25">
      <c r="A85"/>
      <c r="C85" s="33"/>
      <c r="D85" s="33"/>
    </row>
    <row r="86" spans="1:4" x14ac:dyDescent="0.25">
      <c r="A86"/>
      <c r="C86" s="33"/>
      <c r="D86" s="33"/>
    </row>
    <row r="87" spans="1:4" x14ac:dyDescent="0.25">
      <c r="A87"/>
      <c r="C87" s="33"/>
      <c r="D87" s="33"/>
    </row>
    <row r="88" spans="1:4" x14ac:dyDescent="0.25">
      <c r="A88"/>
      <c r="C88" s="33"/>
      <c r="D88" s="33"/>
    </row>
    <row r="89" spans="1:4" x14ac:dyDescent="0.25">
      <c r="A89"/>
      <c r="C89" s="33"/>
      <c r="D89" s="33"/>
    </row>
    <row r="90" spans="1:4" x14ac:dyDescent="0.25">
      <c r="A90"/>
      <c r="C90" s="33"/>
      <c r="D90" s="33"/>
    </row>
    <row r="91" spans="1:4" x14ac:dyDescent="0.25">
      <c r="A91"/>
      <c r="C91" s="33"/>
      <c r="D91" s="33"/>
    </row>
    <row r="92" spans="1:4" x14ac:dyDescent="0.25">
      <c r="A92"/>
      <c r="C92" s="33"/>
      <c r="D92" s="33"/>
    </row>
    <row r="93" spans="1:4" x14ac:dyDescent="0.25">
      <c r="A93"/>
      <c r="C93" s="33"/>
      <c r="D93" s="33"/>
    </row>
    <row r="94" spans="1:4" x14ac:dyDescent="0.25">
      <c r="A94"/>
      <c r="C94" s="33"/>
      <c r="D94" s="33"/>
    </row>
    <row r="95" spans="1:4" x14ac:dyDescent="0.25">
      <c r="A95"/>
      <c r="C95" s="33"/>
      <c r="D95" s="33"/>
    </row>
    <row r="96" spans="1:4" x14ac:dyDescent="0.25">
      <c r="A96"/>
      <c r="C96" s="33"/>
      <c r="D96" s="33"/>
    </row>
    <row r="97" spans="1:22" x14ac:dyDescent="0.25">
      <c r="A97"/>
      <c r="C97" s="33"/>
      <c r="D97" s="33"/>
    </row>
    <row r="98" spans="1:22" x14ac:dyDescent="0.25">
      <c r="A98"/>
      <c r="C98" s="33"/>
      <c r="D98" s="33"/>
    </row>
    <row r="99" spans="1:22" x14ac:dyDescent="0.25">
      <c r="A99"/>
      <c r="C99" s="33"/>
      <c r="D99" s="33"/>
    </row>
    <row r="100" spans="1:22" x14ac:dyDescent="0.25">
      <c r="A100"/>
      <c r="C100" s="33"/>
      <c r="D100" s="33"/>
    </row>
    <row r="101" spans="1:22" x14ac:dyDescent="0.25">
      <c r="A101"/>
      <c r="C101" s="33"/>
      <c r="D101" s="33"/>
    </row>
    <row r="102" spans="1:22" x14ac:dyDescent="0.25">
      <c r="A102"/>
      <c r="C102" s="33"/>
      <c r="D102" s="33"/>
    </row>
    <row r="103" spans="1:22" x14ac:dyDescent="0.25">
      <c r="A103"/>
      <c r="C103" s="34"/>
      <c r="D103" s="34"/>
    </row>
    <row r="104" spans="1:22" x14ac:dyDescent="0.25">
      <c r="A104"/>
      <c r="C104" s="34"/>
      <c r="D104" s="34"/>
    </row>
    <row r="105" spans="1:22" x14ac:dyDescent="0.25">
      <c r="A105"/>
      <c r="C105" s="34"/>
      <c r="D105" s="34"/>
    </row>
    <row r="106" spans="1:22" x14ac:dyDescent="0.25">
      <c r="A106"/>
      <c r="C106" s="34"/>
      <c r="D106" s="34"/>
    </row>
    <row r="107" spans="1:22" x14ac:dyDescent="0.25">
      <c r="A107"/>
      <c r="C107" s="34"/>
      <c r="D107" s="34"/>
    </row>
    <row r="108" spans="1:22" x14ac:dyDescent="0.25">
      <c r="A108"/>
      <c r="C108" s="34"/>
      <c r="D108" s="3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5">
      <c r="A109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5">
      <c r="A1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5">
      <c r="A11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5">
      <c r="A1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5">
      <c r="A11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5">
      <c r="A114"/>
    </row>
  </sheetData>
  <mergeCells count="45">
    <mergeCell ref="F1:W1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A18:A20"/>
    <mergeCell ref="AB18:AB20"/>
    <mergeCell ref="AC18:AC20"/>
    <mergeCell ref="U2:U7"/>
    <mergeCell ref="V2:V7"/>
    <mergeCell ref="W2:W7"/>
    <mergeCell ref="A9:E9"/>
    <mergeCell ref="A11:E11"/>
    <mergeCell ref="A12:A15"/>
    <mergeCell ref="O2:O7"/>
    <mergeCell ref="P2:P7"/>
    <mergeCell ref="Q2:Q7"/>
    <mergeCell ref="R2:R7"/>
    <mergeCell ref="S2:S7"/>
    <mergeCell ref="T2:T7"/>
    <mergeCell ref="AB12:AB15"/>
    <mergeCell ref="AC12:AC15"/>
    <mergeCell ref="A16:A17"/>
    <mergeCell ref="AB16:AB17"/>
    <mergeCell ref="AC16:AC17"/>
    <mergeCell ref="A21:A23"/>
    <mergeCell ref="AB21:AB23"/>
    <mergeCell ref="AC21:AC23"/>
    <mergeCell ref="A24:A28"/>
    <mergeCell ref="AB24:AB28"/>
    <mergeCell ref="AC24:AC28"/>
    <mergeCell ref="A35:A39"/>
    <mergeCell ref="AB35:AB39"/>
    <mergeCell ref="AC35:AC39"/>
    <mergeCell ref="A29:A31"/>
    <mergeCell ref="AB29:AB31"/>
    <mergeCell ref="AC29:AC31"/>
    <mergeCell ref="A32:A34"/>
    <mergeCell ref="AB32:AB34"/>
    <mergeCell ref="AC32:AC34"/>
  </mergeCells>
  <pageMargins left="0.25" right="0.25" top="0.75" bottom="0.75" header="0.3" footer="0.3"/>
  <pageSetup paperSize="9"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F0D38-FC69-4F5D-A8D7-749A75B43243}">
  <sheetPr>
    <pageSetUpPr fitToPage="1"/>
  </sheetPr>
  <dimension ref="A1:AH79"/>
  <sheetViews>
    <sheetView zoomScaleNormal="100" zoomScalePageLayoutView="55" workbookViewId="0">
      <selection activeCell="L22" sqref="L22"/>
    </sheetView>
  </sheetViews>
  <sheetFormatPr baseColWidth="10" defaultRowHeight="15" x14ac:dyDescent="0.25"/>
  <cols>
    <col min="1" max="16" width="9.140625" customWidth="1"/>
    <col min="17" max="18" width="9.140625" style="35" customWidth="1"/>
    <col min="19" max="21" width="9.140625" customWidth="1"/>
    <col min="24" max="32" width="8" style="48" customWidth="1"/>
    <col min="33" max="33" width="9.140625" customWidth="1"/>
    <col min="34" max="34" width="11.42578125" style="52"/>
  </cols>
  <sheetData>
    <row r="1" spans="1:34" ht="26.25" x14ac:dyDescent="0.4">
      <c r="A1" s="1" t="s">
        <v>110</v>
      </c>
      <c r="X1" s="48" t="s">
        <v>121</v>
      </c>
      <c r="Y1" s="48" t="s">
        <v>122</v>
      </c>
      <c r="Z1" s="48" t="s">
        <v>123</v>
      </c>
      <c r="AA1" s="48" t="s">
        <v>124</v>
      </c>
      <c r="AB1" s="48" t="s">
        <v>125</v>
      </c>
      <c r="AC1" s="48" t="s">
        <v>126</v>
      </c>
      <c r="AD1" s="48" t="s">
        <v>127</v>
      </c>
      <c r="AE1" s="48" t="s">
        <v>128</v>
      </c>
      <c r="AF1" s="48" t="s">
        <v>129</v>
      </c>
      <c r="AG1" s="48" t="s">
        <v>130</v>
      </c>
      <c r="AH1" s="53" t="s">
        <v>131</v>
      </c>
    </row>
    <row r="2" spans="1:34" x14ac:dyDescent="0.25">
      <c r="W2" s="16" t="s">
        <v>46</v>
      </c>
      <c r="X2" s="155">
        <f>'Matrice AP1'!Z12</f>
        <v>0.5</v>
      </c>
      <c r="Y2" s="135">
        <f>'Matrice AP2'!Z12</f>
        <v>0.5</v>
      </c>
      <c r="Z2" s="135">
        <f>'Matrice AP3'!Z12</f>
        <v>0.5</v>
      </c>
      <c r="AA2" s="135">
        <f>'Matrice AP4'!Z12</f>
        <v>0.5</v>
      </c>
      <c r="AB2" s="135">
        <f>'Matrice AP5'!Z12</f>
        <v>0.5</v>
      </c>
      <c r="AC2" s="135">
        <f>'Matrice AP6'!Z12</f>
        <v>0.5</v>
      </c>
      <c r="AD2" s="135">
        <f>'Matrice AP7'!Z12</f>
        <v>0.5</v>
      </c>
      <c r="AE2" s="135">
        <f>'Matrice AP8'!Z12</f>
        <v>0.5</v>
      </c>
      <c r="AF2" s="53">
        <f>SUM(X2:AE2)</f>
        <v>4</v>
      </c>
      <c r="AG2" s="48">
        <f>SUM('Matrice AP1'!F12:W12)</f>
        <v>1</v>
      </c>
      <c r="AH2" s="53">
        <f t="shared" ref="AH2:AH29" si="0">AF2/(8*AG2)*100</f>
        <v>50</v>
      </c>
    </row>
    <row r="3" spans="1:34" x14ac:dyDescent="0.25">
      <c r="M3" t="s">
        <v>162</v>
      </c>
      <c r="W3" s="16" t="s">
        <v>48</v>
      </c>
      <c r="X3" s="155">
        <f>'Matrice AP1'!Z13</f>
        <v>0</v>
      </c>
      <c r="Y3" s="135">
        <f>'Matrice AP2'!Z13</f>
        <v>0</v>
      </c>
      <c r="Z3" s="135">
        <f>'Matrice AP3'!Z13</f>
        <v>0</v>
      </c>
      <c r="AA3" s="135">
        <f>'Matrice AP4'!Z13</f>
        <v>0</v>
      </c>
      <c r="AB3" s="135">
        <f>'Matrice AP5'!Z13</f>
        <v>0</v>
      </c>
      <c r="AC3" s="135">
        <f>'Matrice AP6'!Z13</f>
        <v>0</v>
      </c>
      <c r="AD3" s="135">
        <f>'Matrice AP7'!Z13</f>
        <v>0</v>
      </c>
      <c r="AE3" s="135">
        <f>'Matrice AP8'!Z13</f>
        <v>0</v>
      </c>
      <c r="AF3" s="53">
        <f t="shared" ref="AF3:AF29" si="1">SUM(X3:AE3)</f>
        <v>0</v>
      </c>
      <c r="AG3" s="48">
        <f>SUM('Matrice AP1'!F13:W13)</f>
        <v>4</v>
      </c>
      <c r="AH3" s="53">
        <f t="shared" si="0"/>
        <v>0</v>
      </c>
    </row>
    <row r="4" spans="1:34" ht="15.75" x14ac:dyDescent="0.25">
      <c r="T4" s="32" t="s">
        <v>163</v>
      </c>
      <c r="U4" s="36" t="s">
        <v>111</v>
      </c>
      <c r="W4" s="16" t="s">
        <v>50</v>
      </c>
      <c r="X4" s="155">
        <f>'Matrice AP1'!Z14</f>
        <v>0</v>
      </c>
      <c r="Y4" s="135">
        <f>'Matrice AP2'!Z14</f>
        <v>0</v>
      </c>
      <c r="Z4" s="135">
        <f>'Matrice AP3'!Z14</f>
        <v>0</v>
      </c>
      <c r="AA4" s="135">
        <f>'Matrice AP4'!Z14</f>
        <v>1.5</v>
      </c>
      <c r="AB4" s="135">
        <f>'Matrice AP5'!Z14</f>
        <v>0</v>
      </c>
      <c r="AC4" s="135">
        <f>'Matrice AP6'!Z14</f>
        <v>0</v>
      </c>
      <c r="AD4" s="135">
        <f>'Matrice AP7'!Z14</f>
        <v>0</v>
      </c>
      <c r="AE4" s="135">
        <f>'Matrice AP8'!Z14</f>
        <v>0</v>
      </c>
      <c r="AF4" s="53">
        <f t="shared" si="1"/>
        <v>1.5</v>
      </c>
      <c r="AG4" s="48">
        <f>SUM('Matrice AP1'!F14:W14)</f>
        <v>3</v>
      </c>
      <c r="AH4" s="53">
        <f t="shared" si="0"/>
        <v>6.25</v>
      </c>
    </row>
    <row r="5" spans="1:34" ht="19.5" customHeight="1" x14ac:dyDescent="0.25">
      <c r="L5" s="32"/>
      <c r="M5" s="234" t="s">
        <v>112</v>
      </c>
      <c r="N5" s="234"/>
      <c r="O5" s="234"/>
      <c r="P5" s="234"/>
      <c r="Q5" s="234"/>
      <c r="R5" s="234"/>
      <c r="S5" s="234"/>
      <c r="T5" s="132">
        <f>SUM(AF2:AF5)</f>
        <v>5.5</v>
      </c>
      <c r="U5" s="37">
        <f>T5*100/8/SUM(AG2:AG5)</f>
        <v>7.6388888888888893</v>
      </c>
      <c r="W5" s="16" t="s">
        <v>52</v>
      </c>
      <c r="X5" s="155">
        <f>'Matrice AP1'!Z15</f>
        <v>0</v>
      </c>
      <c r="Y5" s="135">
        <f>'Matrice AP2'!Z15</f>
        <v>0</v>
      </c>
      <c r="Z5" s="135">
        <f>'Matrice AP3'!Z15</f>
        <v>0</v>
      </c>
      <c r="AA5" s="135">
        <f>'Matrice AP4'!Z15</f>
        <v>0</v>
      </c>
      <c r="AB5" s="135">
        <f>'Matrice AP5'!Z15</f>
        <v>0</v>
      </c>
      <c r="AC5" s="135">
        <f>'Matrice AP6'!Z15</f>
        <v>0</v>
      </c>
      <c r="AD5" s="135">
        <f>'Matrice AP7'!Z15</f>
        <v>0</v>
      </c>
      <c r="AE5" s="135">
        <f>'Matrice AP8'!Z15</f>
        <v>0</v>
      </c>
      <c r="AF5" s="53">
        <f t="shared" si="1"/>
        <v>0</v>
      </c>
      <c r="AG5" s="48">
        <f>SUM('Matrice AP1'!F15:W15)</f>
        <v>1</v>
      </c>
      <c r="AH5" s="53">
        <f t="shared" si="0"/>
        <v>0</v>
      </c>
    </row>
    <row r="6" spans="1:34" ht="19.5" customHeight="1" x14ac:dyDescent="0.25">
      <c r="L6" s="32"/>
      <c r="M6" s="234" t="s">
        <v>54</v>
      </c>
      <c r="N6" s="234"/>
      <c r="O6" s="234"/>
      <c r="P6" s="234"/>
      <c r="Q6" s="234"/>
      <c r="R6" s="234"/>
      <c r="S6" s="234"/>
      <c r="T6" s="132">
        <f>SUM(AF6:AF7)</f>
        <v>3.5</v>
      </c>
      <c r="U6" s="37">
        <f>T6*100/8/SUM(AG6:AG7)</f>
        <v>14.583333333333334</v>
      </c>
      <c r="W6" s="16" t="s">
        <v>55</v>
      </c>
      <c r="X6" s="155">
        <f>'Matrice AP1'!Z16</f>
        <v>0</v>
      </c>
      <c r="Y6" s="135">
        <f>'Matrice AP2'!Z16</f>
        <v>0</v>
      </c>
      <c r="Z6" s="135">
        <f>'Matrice AP3'!Z16</f>
        <v>0</v>
      </c>
      <c r="AA6" s="135">
        <f>'Matrice AP4'!Z16</f>
        <v>2</v>
      </c>
      <c r="AB6" s="135">
        <f>'Matrice AP5'!Z16</f>
        <v>0</v>
      </c>
      <c r="AC6" s="135">
        <f>'Matrice AP6'!Z16</f>
        <v>0</v>
      </c>
      <c r="AD6" s="135">
        <f>'Matrice AP7'!Z16</f>
        <v>0</v>
      </c>
      <c r="AE6" s="135">
        <f>'Matrice AP8'!Z16</f>
        <v>0</v>
      </c>
      <c r="AF6" s="53">
        <f t="shared" si="1"/>
        <v>2</v>
      </c>
      <c r="AG6" s="48">
        <f>SUM('Matrice AP1'!F16:W16)</f>
        <v>2</v>
      </c>
      <c r="AH6" s="53">
        <f t="shared" si="0"/>
        <v>12.5</v>
      </c>
    </row>
    <row r="7" spans="1:34" ht="19.5" customHeight="1" x14ac:dyDescent="0.25">
      <c r="L7" s="32"/>
      <c r="M7" s="234" t="s">
        <v>59</v>
      </c>
      <c r="N7" s="234"/>
      <c r="O7" s="234"/>
      <c r="P7" s="234"/>
      <c r="Q7" s="234"/>
      <c r="R7" s="234"/>
      <c r="S7" s="234"/>
      <c r="T7" s="132">
        <f>SUM(AF8:AF10)</f>
        <v>11</v>
      </c>
      <c r="U7" s="37">
        <f>T7*100/8/SUM(AG8:AG10)</f>
        <v>34.375</v>
      </c>
      <c r="W7" s="16" t="s">
        <v>57</v>
      </c>
      <c r="X7" s="155">
        <f>'Matrice AP1'!Z17</f>
        <v>0</v>
      </c>
      <c r="Y7" s="135">
        <f>'Matrice AP2'!Z17</f>
        <v>0.5</v>
      </c>
      <c r="Z7" s="135">
        <f>'Matrice AP3'!Z17</f>
        <v>0.5</v>
      </c>
      <c r="AA7" s="135">
        <f>'Matrice AP4'!Z17</f>
        <v>0</v>
      </c>
      <c r="AB7" s="135">
        <f>'Matrice AP5'!Z17</f>
        <v>0</v>
      </c>
      <c r="AC7" s="135">
        <f>'Matrice AP6'!Z17</f>
        <v>0</v>
      </c>
      <c r="AD7" s="135">
        <f>'Matrice AP7'!Z17</f>
        <v>0</v>
      </c>
      <c r="AE7" s="135">
        <f>'Matrice AP8'!Z17</f>
        <v>0.5</v>
      </c>
      <c r="AF7" s="53">
        <f t="shared" si="1"/>
        <v>1.5</v>
      </c>
      <c r="AG7" s="48">
        <f>SUM('Matrice AP1'!F17:W17)</f>
        <v>1</v>
      </c>
      <c r="AH7" s="53">
        <f t="shared" si="0"/>
        <v>18.75</v>
      </c>
    </row>
    <row r="8" spans="1:34" ht="19.5" customHeight="1" x14ac:dyDescent="0.25">
      <c r="L8" s="32"/>
      <c r="M8" s="234" t="s">
        <v>66</v>
      </c>
      <c r="N8" s="234"/>
      <c r="O8" s="234"/>
      <c r="P8" s="234"/>
      <c r="Q8" s="234"/>
      <c r="R8" s="234"/>
      <c r="S8" s="234"/>
      <c r="T8" s="132">
        <f>SUM(AF11:AF13)</f>
        <v>7</v>
      </c>
      <c r="U8" s="37">
        <f>T8*100/8/SUM(AG11:AG13)</f>
        <v>10.9375</v>
      </c>
      <c r="W8" s="16" t="s">
        <v>60</v>
      </c>
      <c r="X8" s="155">
        <f>'Matrice AP1'!Z18</f>
        <v>0.5</v>
      </c>
      <c r="Y8" s="135">
        <f>'Matrice AP2'!Z18</f>
        <v>0</v>
      </c>
      <c r="Z8" s="135">
        <f>'Matrice AP3'!Z18</f>
        <v>0</v>
      </c>
      <c r="AA8" s="135">
        <f>'Matrice AP4'!Z18</f>
        <v>0.5</v>
      </c>
      <c r="AB8" s="135">
        <f>'Matrice AP5'!Z18</f>
        <v>1</v>
      </c>
      <c r="AC8" s="135">
        <f>'Matrice AP6'!Z18</f>
        <v>1</v>
      </c>
      <c r="AD8" s="135">
        <f>'Matrice AP7'!Z18</f>
        <v>1</v>
      </c>
      <c r="AE8" s="135">
        <f>'Matrice AP8'!Z18</f>
        <v>1</v>
      </c>
      <c r="AF8" s="53">
        <f t="shared" si="1"/>
        <v>5</v>
      </c>
      <c r="AG8" s="48">
        <f>SUM('Matrice AP1'!F18:W18)</f>
        <v>1</v>
      </c>
      <c r="AH8" s="53">
        <f t="shared" si="0"/>
        <v>62.5</v>
      </c>
    </row>
    <row r="9" spans="1:34" ht="19.5" customHeight="1" x14ac:dyDescent="0.25">
      <c r="L9" s="32"/>
      <c r="M9" s="234" t="s">
        <v>73</v>
      </c>
      <c r="N9" s="234"/>
      <c r="O9" s="234"/>
      <c r="P9" s="234"/>
      <c r="Q9" s="234"/>
      <c r="R9" s="234"/>
      <c r="S9" s="234"/>
      <c r="T9" s="132">
        <f>SUM(AF14:AF18)</f>
        <v>10.5</v>
      </c>
      <c r="U9" s="37">
        <f>T9*100/8/SUM(AG14:AG18)</f>
        <v>14.583333333333334</v>
      </c>
      <c r="W9" s="16" t="s">
        <v>62</v>
      </c>
      <c r="X9" s="155">
        <f>'Matrice AP1'!Z19</f>
        <v>0</v>
      </c>
      <c r="Y9" s="135">
        <f>'Matrice AP2'!Z19</f>
        <v>0</v>
      </c>
      <c r="Z9" s="135">
        <f>'Matrice AP3'!Z19</f>
        <v>0</v>
      </c>
      <c r="AA9" s="135">
        <f>'Matrice AP4'!Z19</f>
        <v>0</v>
      </c>
      <c r="AB9" s="135">
        <f>'Matrice AP5'!Z19</f>
        <v>2</v>
      </c>
      <c r="AC9" s="135">
        <f>'Matrice AP6'!Z19</f>
        <v>1</v>
      </c>
      <c r="AD9" s="135">
        <f>'Matrice AP7'!Z19</f>
        <v>1</v>
      </c>
      <c r="AE9" s="135">
        <f>'Matrice AP8'!Z19</f>
        <v>2</v>
      </c>
      <c r="AF9" s="53">
        <f t="shared" si="1"/>
        <v>6</v>
      </c>
      <c r="AG9" s="48">
        <f>SUM('Matrice AP1'!F19:W19)</f>
        <v>2</v>
      </c>
      <c r="AH9" s="53">
        <f t="shared" si="0"/>
        <v>37.5</v>
      </c>
    </row>
    <row r="10" spans="1:34" ht="19.5" customHeight="1" x14ac:dyDescent="0.25">
      <c r="L10" s="32"/>
      <c r="M10" s="234" t="s">
        <v>84</v>
      </c>
      <c r="N10" s="234"/>
      <c r="O10" s="234"/>
      <c r="P10" s="234"/>
      <c r="Q10" s="234"/>
      <c r="R10" s="234"/>
      <c r="S10" s="234"/>
      <c r="T10" s="132">
        <f>SUM(AF19:AF21)</f>
        <v>7.5</v>
      </c>
      <c r="U10" s="37">
        <f>T10*100/8/SUM(AG19:AG21)</f>
        <v>31.25</v>
      </c>
      <c r="W10" s="16" t="s">
        <v>64</v>
      </c>
      <c r="X10" s="155">
        <f>'Matrice AP1'!Z20</f>
        <v>0</v>
      </c>
      <c r="Y10" s="135">
        <f>'Matrice AP2'!Z20</f>
        <v>0</v>
      </c>
      <c r="Z10" s="135">
        <f>'Matrice AP3'!Z20</f>
        <v>0</v>
      </c>
      <c r="AA10" s="135">
        <f>'Matrice AP4'!Z20</f>
        <v>0</v>
      </c>
      <c r="AB10" s="135">
        <f>'Matrice AP5'!Z20</f>
        <v>0</v>
      </c>
      <c r="AC10" s="135">
        <f>'Matrice AP6'!Z20</f>
        <v>0</v>
      </c>
      <c r="AD10" s="135">
        <f>'Matrice AP7'!Z20</f>
        <v>0</v>
      </c>
      <c r="AE10" s="135">
        <f>'Matrice AP8'!Z20</f>
        <v>0</v>
      </c>
      <c r="AF10" s="53">
        <f t="shared" si="1"/>
        <v>0</v>
      </c>
      <c r="AG10" s="48">
        <f>SUM('Matrice AP1'!F20:W20)</f>
        <v>1</v>
      </c>
      <c r="AH10" s="53">
        <f t="shared" si="0"/>
        <v>0</v>
      </c>
    </row>
    <row r="11" spans="1:34" ht="19.5" customHeight="1" x14ac:dyDescent="0.25">
      <c r="L11" s="32"/>
      <c r="M11" s="234" t="s">
        <v>91</v>
      </c>
      <c r="N11" s="234"/>
      <c r="O11" s="234"/>
      <c r="P11" s="234"/>
      <c r="Q11" s="234"/>
      <c r="R11" s="234"/>
      <c r="S11" s="234"/>
      <c r="T11" s="132">
        <f>SUM(AF22:AF24)</f>
        <v>18</v>
      </c>
      <c r="U11" s="37">
        <f>T11*100/8/SUM(AG22:AG24)</f>
        <v>45</v>
      </c>
      <c r="W11" s="16" t="s">
        <v>67</v>
      </c>
      <c r="X11" s="155">
        <f>'Matrice AP1'!Z21</f>
        <v>0</v>
      </c>
      <c r="Y11" s="135">
        <f>'Matrice AP2'!Z21</f>
        <v>0</v>
      </c>
      <c r="Z11" s="135">
        <f>'Matrice AP3'!Z21</f>
        <v>0</v>
      </c>
      <c r="AA11" s="135">
        <f>'Matrice AP4'!Z21</f>
        <v>0</v>
      </c>
      <c r="AB11" s="135">
        <f>'Matrice AP5'!Z21</f>
        <v>0</v>
      </c>
      <c r="AC11" s="135">
        <f>'Matrice AP6'!Z21</f>
        <v>0</v>
      </c>
      <c r="AD11" s="135">
        <f>'Matrice AP7'!Z21</f>
        <v>0</v>
      </c>
      <c r="AE11" s="135">
        <f>'Matrice AP8'!Z21</f>
        <v>0</v>
      </c>
      <c r="AF11" s="53">
        <f t="shared" si="1"/>
        <v>0</v>
      </c>
      <c r="AG11" s="48">
        <f>SUM('Matrice AP1'!F21:W21)</f>
        <v>1</v>
      </c>
      <c r="AH11" s="53">
        <f t="shared" si="0"/>
        <v>0</v>
      </c>
    </row>
    <row r="12" spans="1:34" ht="15" customHeight="1" x14ac:dyDescent="0.25">
      <c r="M12" s="234" t="s">
        <v>98</v>
      </c>
      <c r="N12" s="234"/>
      <c r="O12" s="234"/>
      <c r="P12" s="234"/>
      <c r="Q12" s="234"/>
      <c r="R12" s="234"/>
      <c r="S12" s="234"/>
      <c r="T12" s="132">
        <f>SUM(AF25:AF29)</f>
        <v>9.5</v>
      </c>
      <c r="U12" s="37">
        <f>T12*100/8/SUM(AG25:AG29)</f>
        <v>14.84375</v>
      </c>
      <c r="W12" s="16" t="s">
        <v>69</v>
      </c>
      <c r="X12" s="155">
        <f>'Matrice AP1'!Z22</f>
        <v>0</v>
      </c>
      <c r="Y12" s="135">
        <f>'Matrice AP2'!Z22</f>
        <v>0</v>
      </c>
      <c r="Z12" s="135">
        <f>'Matrice AP3'!Z22</f>
        <v>0</v>
      </c>
      <c r="AA12" s="135">
        <f>'Matrice AP4'!Z22</f>
        <v>0</v>
      </c>
      <c r="AB12" s="135">
        <f>'Matrice AP5'!Z22</f>
        <v>0</v>
      </c>
      <c r="AC12" s="135">
        <f>'Matrice AP6'!Z22</f>
        <v>0</v>
      </c>
      <c r="AD12" s="135">
        <f>'Matrice AP7'!Z22</f>
        <v>0</v>
      </c>
      <c r="AE12" s="135">
        <f>'Matrice AP8'!Z22</f>
        <v>3</v>
      </c>
      <c r="AF12" s="53">
        <f t="shared" si="1"/>
        <v>3</v>
      </c>
      <c r="AG12" s="48">
        <f>SUM('Matrice AP1'!F22:W22)</f>
        <v>3</v>
      </c>
      <c r="AH12" s="53">
        <f t="shared" si="0"/>
        <v>12.5</v>
      </c>
    </row>
    <row r="13" spans="1:34" ht="15" customHeight="1" x14ac:dyDescent="0.25">
      <c r="W13" s="16" t="s">
        <v>71</v>
      </c>
      <c r="X13" s="155">
        <f>'Matrice AP1'!Z23</f>
        <v>0</v>
      </c>
      <c r="Y13" s="135">
        <f>'Matrice AP2'!Z23</f>
        <v>0</v>
      </c>
      <c r="Z13" s="135">
        <f>'Matrice AP3'!Z23</f>
        <v>0</v>
      </c>
      <c r="AA13" s="135">
        <f>'Matrice AP4'!Z23</f>
        <v>0</v>
      </c>
      <c r="AB13" s="135">
        <f>'Matrice AP5'!Z23</f>
        <v>0</v>
      </c>
      <c r="AC13" s="135">
        <f>'Matrice AP6'!Z23</f>
        <v>0</v>
      </c>
      <c r="AD13" s="135">
        <f>'Matrice AP7'!Z23</f>
        <v>0</v>
      </c>
      <c r="AE13" s="135">
        <f>'Matrice AP8'!Z23</f>
        <v>4</v>
      </c>
      <c r="AF13" s="53">
        <f t="shared" si="1"/>
        <v>4</v>
      </c>
      <c r="AG13" s="48">
        <f>SUM('Matrice AP1'!F23:W23)</f>
        <v>4</v>
      </c>
      <c r="AH13" s="53">
        <f t="shared" si="0"/>
        <v>12.5</v>
      </c>
    </row>
    <row r="14" spans="1:34" ht="15" customHeight="1" x14ac:dyDescent="0.25">
      <c r="P14" s="39"/>
      <c r="Q14" s="40"/>
      <c r="W14" s="16" t="s">
        <v>74</v>
      </c>
      <c r="X14" s="155">
        <f>'Matrice AP1'!Z24</f>
        <v>0</v>
      </c>
      <c r="Y14" s="135">
        <f>'Matrice AP2'!Z24</f>
        <v>0.5</v>
      </c>
      <c r="Z14" s="135">
        <f>'Matrice AP3'!Z24</f>
        <v>0.5</v>
      </c>
      <c r="AA14" s="135">
        <f>'Matrice AP4'!Z24</f>
        <v>0</v>
      </c>
      <c r="AB14" s="135">
        <f>'Matrice AP5'!Z24</f>
        <v>0</v>
      </c>
      <c r="AC14" s="135">
        <f>'Matrice AP6'!Z24</f>
        <v>0</v>
      </c>
      <c r="AD14" s="135">
        <f>'Matrice AP7'!Z24</f>
        <v>0</v>
      </c>
      <c r="AE14" s="135">
        <f>'Matrice AP8'!Z24</f>
        <v>0</v>
      </c>
      <c r="AF14" s="53">
        <f t="shared" si="1"/>
        <v>1</v>
      </c>
      <c r="AG14" s="48">
        <f>SUM('Matrice AP1'!F24:W24)</f>
        <v>1</v>
      </c>
      <c r="AH14" s="53">
        <f t="shared" si="0"/>
        <v>12.5</v>
      </c>
    </row>
    <row r="15" spans="1:34" ht="15" customHeight="1" x14ac:dyDescent="0.25">
      <c r="M15" s="41"/>
      <c r="P15" s="39"/>
      <c r="Q15" s="40"/>
      <c r="W15" s="16" t="s">
        <v>76</v>
      </c>
      <c r="X15" s="155">
        <f>'Matrice AP1'!Z25</f>
        <v>0</v>
      </c>
      <c r="Y15" s="135">
        <f>'Matrice AP2'!Z25</f>
        <v>2</v>
      </c>
      <c r="Z15" s="135">
        <f>'Matrice AP3'!Z25</f>
        <v>0</v>
      </c>
      <c r="AA15" s="135">
        <f>'Matrice AP4'!Z25</f>
        <v>0</v>
      </c>
      <c r="AB15" s="135">
        <f>'Matrice AP5'!Z25</f>
        <v>0</v>
      </c>
      <c r="AC15" s="135">
        <f>'Matrice AP6'!Z25</f>
        <v>0</v>
      </c>
      <c r="AD15" s="135">
        <f>'Matrice AP7'!Z25</f>
        <v>0</v>
      </c>
      <c r="AE15" s="135">
        <f>'Matrice AP8'!Z25</f>
        <v>0</v>
      </c>
      <c r="AF15" s="53">
        <f t="shared" si="1"/>
        <v>2</v>
      </c>
      <c r="AG15" s="48">
        <f>SUM('Matrice AP1'!F25:W25)</f>
        <v>2</v>
      </c>
      <c r="AH15" s="53">
        <f t="shared" si="0"/>
        <v>12.5</v>
      </c>
    </row>
    <row r="16" spans="1:34" ht="15" customHeight="1" x14ac:dyDescent="0.25">
      <c r="M16" s="41"/>
      <c r="P16" s="39"/>
      <c r="Q16" s="40"/>
      <c r="W16" s="16" t="s">
        <v>78</v>
      </c>
      <c r="X16" s="155">
        <f>'Matrice AP1'!Z26</f>
        <v>0</v>
      </c>
      <c r="Y16" s="135">
        <f>'Matrice AP2'!Z26</f>
        <v>2</v>
      </c>
      <c r="Z16" s="135">
        <f>'Matrice AP3'!Z26</f>
        <v>0</v>
      </c>
      <c r="AA16" s="135">
        <f>'Matrice AP4'!Z26</f>
        <v>0</v>
      </c>
      <c r="AB16" s="135">
        <f>'Matrice AP5'!Z26</f>
        <v>0</v>
      </c>
      <c r="AC16" s="135">
        <f>'Matrice AP6'!Z26</f>
        <v>0</v>
      </c>
      <c r="AD16" s="135">
        <f>'Matrice AP7'!Z26</f>
        <v>0</v>
      </c>
      <c r="AE16" s="135">
        <f>'Matrice AP8'!Z26</f>
        <v>0</v>
      </c>
      <c r="AF16" s="53">
        <f t="shared" si="1"/>
        <v>2</v>
      </c>
      <c r="AG16" s="48">
        <f>SUM('Matrice AP1'!F26:W26)</f>
        <v>2</v>
      </c>
      <c r="AH16" s="53">
        <f t="shared" si="0"/>
        <v>12.5</v>
      </c>
    </row>
    <row r="17" spans="13:34" ht="15" customHeight="1" x14ac:dyDescent="0.25">
      <c r="M17" s="41"/>
      <c r="P17" s="39"/>
      <c r="Q17" s="40"/>
      <c r="W17" s="16" t="s">
        <v>80</v>
      </c>
      <c r="X17" s="155">
        <f>'Matrice AP1'!Z27</f>
        <v>1.5</v>
      </c>
      <c r="Y17" s="135">
        <f>'Matrice AP2'!Z27</f>
        <v>3</v>
      </c>
      <c r="Z17" s="135">
        <f>'Matrice AP3'!Z27</f>
        <v>0</v>
      </c>
      <c r="AA17" s="135">
        <f>'Matrice AP4'!Z27</f>
        <v>0</v>
      </c>
      <c r="AB17" s="135">
        <f>'Matrice AP5'!Z27</f>
        <v>0</v>
      </c>
      <c r="AC17" s="135">
        <f>'Matrice AP6'!Z27</f>
        <v>0</v>
      </c>
      <c r="AD17" s="135">
        <f>'Matrice AP7'!Z27</f>
        <v>0</v>
      </c>
      <c r="AE17" s="135">
        <f>'Matrice AP8'!Z27</f>
        <v>0</v>
      </c>
      <c r="AF17" s="53">
        <f t="shared" si="1"/>
        <v>4.5</v>
      </c>
      <c r="AG17" s="48">
        <f>SUM('Matrice AP1'!F27:W27)</f>
        <v>3</v>
      </c>
      <c r="AH17" s="53">
        <f t="shared" si="0"/>
        <v>18.75</v>
      </c>
    </row>
    <row r="18" spans="13:34" ht="15" customHeight="1" x14ac:dyDescent="0.25">
      <c r="Q18" s="40"/>
      <c r="W18" s="16" t="s">
        <v>82</v>
      </c>
      <c r="X18" s="155">
        <f>'Matrice AP1'!Z28</f>
        <v>0</v>
      </c>
      <c r="Y18" s="135">
        <f>'Matrice AP2'!Z28</f>
        <v>1</v>
      </c>
      <c r="Z18" s="135">
        <f>'Matrice AP3'!Z28</f>
        <v>0</v>
      </c>
      <c r="AA18" s="135">
        <f>'Matrice AP4'!Z28</f>
        <v>0</v>
      </c>
      <c r="AB18" s="135">
        <f>'Matrice AP5'!Z28</f>
        <v>0</v>
      </c>
      <c r="AC18" s="135">
        <f>'Matrice AP6'!Z28</f>
        <v>0</v>
      </c>
      <c r="AD18" s="135">
        <f>'Matrice AP7'!Z28</f>
        <v>0</v>
      </c>
      <c r="AE18" s="135">
        <f>'Matrice AP8'!Z28</f>
        <v>0</v>
      </c>
      <c r="AF18" s="53">
        <f t="shared" si="1"/>
        <v>1</v>
      </c>
      <c r="AG18" s="48">
        <f>SUM('Matrice AP1'!F28:W28)</f>
        <v>1</v>
      </c>
      <c r="AH18" s="53">
        <f t="shared" si="0"/>
        <v>12.5</v>
      </c>
    </row>
    <row r="19" spans="13:34" ht="15" customHeight="1" x14ac:dyDescent="0.25">
      <c r="M19" s="41"/>
      <c r="P19" s="38"/>
      <c r="W19" s="16" t="s">
        <v>85</v>
      </c>
      <c r="X19" s="155">
        <f>'Matrice AP1'!Z29</f>
        <v>0</v>
      </c>
      <c r="Y19" s="135">
        <f>'Matrice AP2'!Z29</f>
        <v>0</v>
      </c>
      <c r="Z19" s="135">
        <f>'Matrice AP3'!Z29</f>
        <v>0</v>
      </c>
      <c r="AA19" s="135">
        <f>'Matrice AP4'!Z29</f>
        <v>0</v>
      </c>
      <c r="AB19" s="135">
        <f>'Matrice AP5'!Z29</f>
        <v>0</v>
      </c>
      <c r="AC19" s="135">
        <f>'Matrice AP6'!Z29</f>
        <v>0</v>
      </c>
      <c r="AD19" s="135">
        <f>'Matrice AP7'!Z29</f>
        <v>0</v>
      </c>
      <c r="AE19" s="135">
        <f>'Matrice AP8'!Z29</f>
        <v>0</v>
      </c>
      <c r="AF19" s="53">
        <f t="shared" si="1"/>
        <v>0</v>
      </c>
      <c r="AG19" s="48">
        <f>SUM('Matrice AP1'!F29:W29)</f>
        <v>1</v>
      </c>
      <c r="AH19" s="53">
        <f t="shared" si="0"/>
        <v>0</v>
      </c>
    </row>
    <row r="20" spans="13:34" ht="15" customHeight="1" x14ac:dyDescent="0.25">
      <c r="M20" s="41"/>
      <c r="P20" s="38"/>
      <c r="W20" s="16" t="s">
        <v>87</v>
      </c>
      <c r="X20" s="155">
        <f>'Matrice AP1'!Z30</f>
        <v>0</v>
      </c>
      <c r="Y20" s="135">
        <f>'Matrice AP2'!Z30</f>
        <v>0</v>
      </c>
      <c r="Z20" s="135">
        <f>'Matrice AP3'!Z30</f>
        <v>0.5</v>
      </c>
      <c r="AA20" s="135">
        <f>'Matrice AP4'!Z30</f>
        <v>1</v>
      </c>
      <c r="AB20" s="135">
        <f>'Matrice AP5'!Z30</f>
        <v>0</v>
      </c>
      <c r="AC20" s="135">
        <f>'Matrice AP6'!Z30</f>
        <v>0.5</v>
      </c>
      <c r="AD20" s="135">
        <f>'Matrice AP7'!Z30</f>
        <v>0.5</v>
      </c>
      <c r="AE20" s="135">
        <f>'Matrice AP8'!Z30</f>
        <v>1</v>
      </c>
      <c r="AF20" s="53">
        <f t="shared" si="1"/>
        <v>3.5</v>
      </c>
      <c r="AG20" s="48">
        <f>SUM('Matrice AP1'!F30:W30)</f>
        <v>1</v>
      </c>
      <c r="AH20" s="53">
        <f t="shared" si="0"/>
        <v>43.75</v>
      </c>
    </row>
    <row r="21" spans="13:34" ht="15" customHeight="1" x14ac:dyDescent="0.25">
      <c r="Q21" s="40"/>
      <c r="W21" s="16" t="s">
        <v>89</v>
      </c>
      <c r="X21" s="155">
        <f>'Matrice AP1'!Z31</f>
        <v>0</v>
      </c>
      <c r="Y21" s="135">
        <f>'Matrice AP2'!Z31</f>
        <v>0</v>
      </c>
      <c r="Z21" s="135">
        <f>'Matrice AP3'!Z31</f>
        <v>1</v>
      </c>
      <c r="AA21" s="135">
        <f>'Matrice AP4'!Z31</f>
        <v>1</v>
      </c>
      <c r="AB21" s="135">
        <f>'Matrice AP5'!Z31</f>
        <v>0</v>
      </c>
      <c r="AC21" s="135">
        <f>'Matrice AP6'!Z31</f>
        <v>1</v>
      </c>
      <c r="AD21" s="135">
        <f>'Matrice AP7'!Z31</f>
        <v>1</v>
      </c>
      <c r="AE21" s="135">
        <f>'Matrice AP8'!Z31</f>
        <v>0</v>
      </c>
      <c r="AF21" s="53">
        <f t="shared" si="1"/>
        <v>4</v>
      </c>
      <c r="AG21" s="48">
        <f>SUM('Matrice AP1'!F31:W31)</f>
        <v>1</v>
      </c>
      <c r="AH21" s="53">
        <f t="shared" si="0"/>
        <v>50</v>
      </c>
    </row>
    <row r="22" spans="13:34" ht="15" customHeight="1" x14ac:dyDescent="0.25">
      <c r="M22" s="41"/>
      <c r="P22" s="39"/>
      <c r="Q22" s="40"/>
      <c r="W22" s="16" t="s">
        <v>92</v>
      </c>
      <c r="X22" s="155">
        <f>'Matrice AP1'!Z32</f>
        <v>2</v>
      </c>
      <c r="Y22" s="135">
        <f>'Matrice AP2'!Z32</f>
        <v>1</v>
      </c>
      <c r="Z22" s="135">
        <f>'Matrice AP3'!Z32</f>
        <v>1</v>
      </c>
      <c r="AA22" s="135">
        <f>'Matrice AP4'!Z32</f>
        <v>2</v>
      </c>
      <c r="AB22" s="135">
        <f>'Matrice AP5'!Z32</f>
        <v>2</v>
      </c>
      <c r="AC22" s="135">
        <f>'Matrice AP6'!Z32</f>
        <v>2</v>
      </c>
      <c r="AD22" s="135">
        <f>'Matrice AP7'!Z32</f>
        <v>2</v>
      </c>
      <c r="AE22" s="135">
        <f>'Matrice AP8'!Z32</f>
        <v>2</v>
      </c>
      <c r="AF22" s="53">
        <f t="shared" si="1"/>
        <v>14</v>
      </c>
      <c r="AG22" s="48">
        <f>SUM('Matrice AP1'!F32:W32)</f>
        <v>2</v>
      </c>
      <c r="AH22" s="53">
        <f t="shared" si="0"/>
        <v>87.5</v>
      </c>
    </row>
    <row r="23" spans="13:34" ht="15" customHeight="1" x14ac:dyDescent="0.25">
      <c r="M23" s="41"/>
      <c r="P23" s="39"/>
      <c r="Q23" s="40"/>
      <c r="W23" s="16" t="s">
        <v>94</v>
      </c>
      <c r="X23" s="155">
        <f>'Matrice AP1'!Z33</f>
        <v>1</v>
      </c>
      <c r="Y23" s="135">
        <f>'Matrice AP2'!Z33</f>
        <v>1</v>
      </c>
      <c r="Z23" s="135">
        <f>'Matrice AP3'!Z33</f>
        <v>1</v>
      </c>
      <c r="AA23" s="135">
        <f>'Matrice AP4'!Z33</f>
        <v>0</v>
      </c>
      <c r="AB23" s="135">
        <f>'Matrice AP5'!Z33</f>
        <v>0</v>
      </c>
      <c r="AC23" s="135">
        <f>'Matrice AP6'!Z33</f>
        <v>0</v>
      </c>
      <c r="AD23" s="135">
        <f>'Matrice AP7'!Z33</f>
        <v>0</v>
      </c>
      <c r="AE23" s="135">
        <f>'Matrice AP8'!Z33</f>
        <v>0</v>
      </c>
      <c r="AF23" s="53">
        <f t="shared" si="1"/>
        <v>3</v>
      </c>
      <c r="AG23" s="48">
        <f>SUM('Matrice AP1'!F33:W33)</f>
        <v>2</v>
      </c>
      <c r="AH23" s="53">
        <f t="shared" si="0"/>
        <v>18.75</v>
      </c>
    </row>
    <row r="24" spans="13:34" ht="15" customHeight="1" x14ac:dyDescent="0.25">
      <c r="Q24" s="40"/>
      <c r="S24" s="35"/>
      <c r="W24" s="16" t="s">
        <v>96</v>
      </c>
      <c r="X24" s="155">
        <f>'Matrice AP1'!Z34</f>
        <v>0.5</v>
      </c>
      <c r="Y24" s="135">
        <f>'Matrice AP2'!Z34</f>
        <v>0.5</v>
      </c>
      <c r="Z24" s="135">
        <f>'Matrice AP3'!Z34</f>
        <v>0</v>
      </c>
      <c r="AA24" s="135">
        <f>'Matrice AP4'!Z34</f>
        <v>0</v>
      </c>
      <c r="AB24" s="135">
        <f>'Matrice AP5'!Z34</f>
        <v>0</v>
      </c>
      <c r="AC24" s="135">
        <f>'Matrice AP6'!Z34</f>
        <v>0</v>
      </c>
      <c r="AD24" s="135">
        <f>'Matrice AP7'!Z34</f>
        <v>0</v>
      </c>
      <c r="AE24" s="135">
        <f>'Matrice AP8'!Z34</f>
        <v>0</v>
      </c>
      <c r="AF24" s="53">
        <f t="shared" si="1"/>
        <v>1</v>
      </c>
      <c r="AG24" s="48">
        <f>SUM('Matrice AP1'!F34:W34)</f>
        <v>1</v>
      </c>
      <c r="AH24" s="53">
        <f t="shared" si="0"/>
        <v>12.5</v>
      </c>
    </row>
    <row r="25" spans="13:34" ht="15" customHeight="1" x14ac:dyDescent="0.25">
      <c r="M25" s="42"/>
      <c r="P25" s="39"/>
      <c r="Q25" s="40"/>
      <c r="S25" s="35"/>
      <c r="W25" s="16" t="s">
        <v>99</v>
      </c>
      <c r="X25" s="155">
        <f>'Matrice AP1'!Z35</f>
        <v>0</v>
      </c>
      <c r="Y25" s="135">
        <f>'Matrice AP2'!Z35</f>
        <v>1</v>
      </c>
      <c r="Z25" s="135">
        <f>'Matrice AP3'!Z35</f>
        <v>1</v>
      </c>
      <c r="AA25" s="135">
        <f>'Matrice AP4'!Z35</f>
        <v>0.5</v>
      </c>
      <c r="AB25" s="135">
        <f>'Matrice AP5'!Z35</f>
        <v>0.5</v>
      </c>
      <c r="AC25" s="135">
        <f>'Matrice AP6'!Z35</f>
        <v>0.5</v>
      </c>
      <c r="AD25" s="135">
        <f>'Matrice AP7'!Z35</f>
        <v>0.5</v>
      </c>
      <c r="AE25" s="135">
        <f>'Matrice AP8'!Z35</f>
        <v>0.5</v>
      </c>
      <c r="AF25" s="53">
        <f t="shared" si="1"/>
        <v>4.5</v>
      </c>
      <c r="AG25" s="48">
        <f>SUM('Matrice AP1'!F35:W35)</f>
        <v>1</v>
      </c>
      <c r="AH25" s="53">
        <f t="shared" si="0"/>
        <v>56.25</v>
      </c>
    </row>
    <row r="26" spans="13:34" ht="15" customHeight="1" x14ac:dyDescent="0.25">
      <c r="M26" s="42"/>
      <c r="P26" s="38"/>
      <c r="S26" s="35"/>
      <c r="W26" s="16" t="s">
        <v>101</v>
      </c>
      <c r="X26" s="155">
        <f>'Matrice AP1'!Z36</f>
        <v>0</v>
      </c>
      <c r="Y26" s="135">
        <f>'Matrice AP2'!Z36</f>
        <v>2</v>
      </c>
      <c r="Z26" s="135">
        <f>'Matrice AP3'!Z36</f>
        <v>0</v>
      </c>
      <c r="AA26" s="135">
        <f>'Matrice AP4'!Z36</f>
        <v>0</v>
      </c>
      <c r="AB26" s="135">
        <f>'Matrice AP5'!Z36</f>
        <v>0</v>
      </c>
      <c r="AC26" s="135">
        <f>'Matrice AP6'!Z36</f>
        <v>0</v>
      </c>
      <c r="AD26" s="135">
        <f>'Matrice AP7'!Z36</f>
        <v>1</v>
      </c>
      <c r="AE26" s="135">
        <f>'Matrice AP8'!Z36</f>
        <v>1</v>
      </c>
      <c r="AF26" s="53">
        <f t="shared" si="1"/>
        <v>4</v>
      </c>
      <c r="AG26" s="48">
        <f>SUM('Matrice AP1'!F36:W36)</f>
        <v>2</v>
      </c>
      <c r="AH26" s="53">
        <f t="shared" si="0"/>
        <v>25</v>
      </c>
    </row>
    <row r="27" spans="13:34" ht="15" customHeight="1" x14ac:dyDescent="0.25">
      <c r="Q27" s="40"/>
      <c r="S27" s="35"/>
      <c r="W27" s="16" t="s">
        <v>103</v>
      </c>
      <c r="X27" s="155">
        <f>'Matrice AP1'!Z37</f>
        <v>0.5</v>
      </c>
      <c r="Y27" s="135">
        <f>'Matrice AP2'!Z37</f>
        <v>0</v>
      </c>
      <c r="Z27" s="135">
        <f>'Matrice AP3'!Z37</f>
        <v>0.5</v>
      </c>
      <c r="AA27" s="135">
        <f>'Matrice AP4'!Z37</f>
        <v>0</v>
      </c>
      <c r="AB27" s="135">
        <f>'Matrice AP5'!Z37</f>
        <v>0</v>
      </c>
      <c r="AC27" s="135">
        <f>'Matrice AP6'!Z37</f>
        <v>0</v>
      </c>
      <c r="AD27" s="135">
        <f>'Matrice AP7'!Z37</f>
        <v>0</v>
      </c>
      <c r="AE27" s="135">
        <f>'Matrice AP8'!Z37</f>
        <v>0</v>
      </c>
      <c r="AF27" s="53">
        <f t="shared" si="1"/>
        <v>1</v>
      </c>
      <c r="AG27" s="48">
        <f>SUM('Matrice AP1'!F37:W37)</f>
        <v>1</v>
      </c>
      <c r="AH27" s="53">
        <f t="shared" si="0"/>
        <v>12.5</v>
      </c>
    </row>
    <row r="28" spans="13:34" ht="15" customHeight="1" x14ac:dyDescent="0.25">
      <c r="M28" s="42"/>
      <c r="P28" s="39"/>
      <c r="Q28" s="40"/>
      <c r="S28" s="35"/>
      <c r="W28" s="16" t="s">
        <v>105</v>
      </c>
      <c r="X28" s="155">
        <f>'Matrice AP1'!Z38</f>
        <v>0</v>
      </c>
      <c r="Y28" s="135">
        <f>'Matrice AP2'!Z38</f>
        <v>0</v>
      </c>
      <c r="Z28" s="135">
        <f>'Matrice AP3'!Z38</f>
        <v>0</v>
      </c>
      <c r="AA28" s="135">
        <f>'Matrice AP4'!Z38</f>
        <v>0</v>
      </c>
      <c r="AB28" s="135">
        <f>'Matrice AP5'!Z38</f>
        <v>0</v>
      </c>
      <c r="AC28" s="135">
        <f>'Matrice AP6'!Z38</f>
        <v>0</v>
      </c>
      <c r="AD28" s="135">
        <f>'Matrice AP7'!Z38</f>
        <v>0</v>
      </c>
      <c r="AE28" s="135">
        <f>'Matrice AP8'!Z38</f>
        <v>0</v>
      </c>
      <c r="AF28" s="53">
        <f t="shared" si="1"/>
        <v>0</v>
      </c>
      <c r="AG28" s="48">
        <f>SUM('Matrice AP1'!F38:W38)</f>
        <v>1</v>
      </c>
      <c r="AH28" s="53">
        <f t="shared" si="0"/>
        <v>0</v>
      </c>
    </row>
    <row r="29" spans="13:34" ht="15" customHeight="1" x14ac:dyDescent="0.25">
      <c r="M29" s="42"/>
      <c r="P29" s="39"/>
      <c r="Q29" s="40"/>
      <c r="S29" s="35"/>
      <c r="W29" s="16" t="s">
        <v>107</v>
      </c>
      <c r="X29" s="155">
        <f>'Matrice AP1'!Z39</f>
        <v>0</v>
      </c>
      <c r="Y29" s="135">
        <f>'Matrice AP2'!Z39</f>
        <v>0</v>
      </c>
      <c r="Z29" s="135">
        <f>'Matrice AP3'!Z39</f>
        <v>0</v>
      </c>
      <c r="AA29" s="135">
        <f>'Matrice AP4'!Z39</f>
        <v>0</v>
      </c>
      <c r="AB29" s="135">
        <f>'Matrice AP5'!Z39</f>
        <v>0</v>
      </c>
      <c r="AC29" s="135">
        <f>'Matrice AP6'!Z39</f>
        <v>0</v>
      </c>
      <c r="AD29" s="135">
        <f>'Matrice AP7'!Z39</f>
        <v>0</v>
      </c>
      <c r="AE29" s="135">
        <f>'Matrice AP8'!Z39</f>
        <v>0</v>
      </c>
      <c r="AF29" s="53">
        <f t="shared" si="1"/>
        <v>0</v>
      </c>
      <c r="AG29" s="48">
        <f>SUM('Matrice AP1'!F39:W39)</f>
        <v>3</v>
      </c>
      <c r="AH29" s="53">
        <f t="shared" si="0"/>
        <v>0</v>
      </c>
    </row>
    <row r="30" spans="13:34" ht="15" customHeight="1" x14ac:dyDescent="0.25">
      <c r="M30" s="42"/>
      <c r="P30" s="39"/>
      <c r="Q30" s="40"/>
      <c r="S30" s="35"/>
    </row>
    <row r="31" spans="13:34" ht="15" customHeight="1" x14ac:dyDescent="0.25">
      <c r="M31" s="42"/>
      <c r="P31" s="39"/>
      <c r="Q31" s="40"/>
      <c r="S31" s="35"/>
      <c r="AH31" s="53"/>
    </row>
    <row r="32" spans="13:34" x14ac:dyDescent="0.25">
      <c r="S32" s="35"/>
    </row>
    <row r="33" spans="16:19" x14ac:dyDescent="0.25">
      <c r="S33" s="35"/>
    </row>
    <row r="34" spans="16:19" ht="15" customHeight="1" x14ac:dyDescent="0.25">
      <c r="S34" s="35"/>
    </row>
    <row r="35" spans="16:19" x14ac:dyDescent="0.25">
      <c r="S35" s="35"/>
    </row>
    <row r="36" spans="16:19" x14ac:dyDescent="0.25">
      <c r="P36" s="43"/>
      <c r="Q36" s="40"/>
      <c r="S36" s="35"/>
    </row>
    <row r="37" spans="16:19" ht="15" customHeight="1" x14ac:dyDescent="0.25">
      <c r="S37" s="35"/>
    </row>
    <row r="38" spans="16:19" x14ac:dyDescent="0.25">
      <c r="S38" s="35"/>
    </row>
    <row r="39" spans="16:19" x14ac:dyDescent="0.25">
      <c r="S39" s="35"/>
    </row>
    <row r="40" spans="16:19" x14ac:dyDescent="0.25">
      <c r="S40" s="35"/>
    </row>
    <row r="41" spans="16:19" x14ac:dyDescent="0.25">
      <c r="P41" s="43"/>
      <c r="Q41" s="40"/>
      <c r="S41" s="35"/>
    </row>
    <row r="42" spans="16:19" ht="15" customHeight="1" x14ac:dyDescent="0.25">
      <c r="P42" s="43"/>
      <c r="Q42" s="40"/>
      <c r="S42" s="35"/>
    </row>
    <row r="43" spans="16:19" x14ac:dyDescent="0.25">
      <c r="P43" s="43"/>
      <c r="Q43" s="40"/>
      <c r="S43" s="35"/>
    </row>
    <row r="44" spans="16:19" x14ac:dyDescent="0.25">
      <c r="P44" s="43"/>
      <c r="Q44" s="40"/>
      <c r="S44" s="35"/>
    </row>
    <row r="45" spans="16:19" ht="15" customHeight="1" x14ac:dyDescent="0.25">
      <c r="S45" s="35"/>
    </row>
    <row r="46" spans="16:19" x14ac:dyDescent="0.25">
      <c r="S46" s="35"/>
    </row>
    <row r="47" spans="16:19" x14ac:dyDescent="0.25">
      <c r="S47" s="35"/>
    </row>
    <row r="48" spans="16:19" ht="15" customHeight="1" x14ac:dyDescent="0.25">
      <c r="S48" s="35"/>
    </row>
    <row r="49" spans="1:34" x14ac:dyDescent="0.25">
      <c r="S49" s="35"/>
    </row>
    <row r="50" spans="1:34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4" s="67" customFormat="1" ht="15.75" x14ac:dyDescent="0.25">
      <c r="A51" s="62"/>
      <c r="B51" s="63" t="s">
        <v>46</v>
      </c>
      <c r="C51" s="64" t="s">
        <v>47</v>
      </c>
      <c r="D51" s="65"/>
      <c r="E51" s="65"/>
      <c r="F51" s="65"/>
      <c r="G51" s="65"/>
      <c r="H51" s="65"/>
      <c r="I51" s="65"/>
      <c r="J51" s="65"/>
      <c r="K51" s="62"/>
      <c r="L51" s="62">
        <f t="shared" ref="L51:L78" si="2">AH2</f>
        <v>50</v>
      </c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6"/>
      <c r="AD51" s="66"/>
      <c r="AE51" s="66"/>
      <c r="AF51" s="66"/>
      <c r="AH51" s="68"/>
    </row>
    <row r="52" spans="1:34" s="67" customFormat="1" ht="15.75" x14ac:dyDescent="0.25">
      <c r="A52" s="62"/>
      <c r="B52" s="63" t="s">
        <v>48</v>
      </c>
      <c r="C52" s="64" t="s">
        <v>49</v>
      </c>
      <c r="D52" s="65"/>
      <c r="E52" s="65"/>
      <c r="F52" s="65"/>
      <c r="G52" s="65"/>
      <c r="H52" s="65"/>
      <c r="I52" s="65"/>
      <c r="J52" s="65"/>
      <c r="K52" s="62"/>
      <c r="L52" s="62">
        <f t="shared" si="2"/>
        <v>0</v>
      </c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6"/>
      <c r="AD52" s="66"/>
      <c r="AE52" s="66"/>
      <c r="AF52" s="66"/>
      <c r="AH52" s="68"/>
    </row>
    <row r="53" spans="1:34" s="67" customFormat="1" ht="15.75" x14ac:dyDescent="0.25">
      <c r="A53" s="62"/>
      <c r="B53" s="63" t="s">
        <v>50</v>
      </c>
      <c r="C53" s="64" t="s">
        <v>51</v>
      </c>
      <c r="D53" s="65"/>
      <c r="E53" s="65"/>
      <c r="F53" s="65"/>
      <c r="G53" s="65"/>
      <c r="H53" s="65"/>
      <c r="I53" s="65"/>
      <c r="J53" s="65"/>
      <c r="K53" s="62"/>
      <c r="L53" s="62">
        <f t="shared" si="2"/>
        <v>6.25</v>
      </c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6"/>
      <c r="AD53" s="66"/>
      <c r="AE53" s="66"/>
      <c r="AF53" s="66"/>
      <c r="AH53" s="68"/>
    </row>
    <row r="54" spans="1:34" s="67" customFormat="1" ht="15.75" x14ac:dyDescent="0.25">
      <c r="A54" s="62"/>
      <c r="B54" s="63" t="s">
        <v>52</v>
      </c>
      <c r="C54" s="64" t="s">
        <v>53</v>
      </c>
      <c r="D54" s="65"/>
      <c r="E54" s="65"/>
      <c r="F54" s="65"/>
      <c r="G54" s="65"/>
      <c r="H54" s="65"/>
      <c r="I54" s="65"/>
      <c r="J54" s="65"/>
      <c r="K54" s="62"/>
      <c r="L54" s="62">
        <f t="shared" si="2"/>
        <v>0</v>
      </c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6"/>
      <c r="AD54" s="66"/>
      <c r="AE54" s="66"/>
      <c r="AF54" s="66"/>
      <c r="AH54" s="68"/>
    </row>
    <row r="55" spans="1:34" s="67" customFormat="1" ht="15.75" x14ac:dyDescent="0.25">
      <c r="A55" s="62"/>
      <c r="B55" s="63" t="s">
        <v>55</v>
      </c>
      <c r="C55" s="64" t="s">
        <v>56</v>
      </c>
      <c r="D55" s="65"/>
      <c r="E55" s="65"/>
      <c r="F55" s="65"/>
      <c r="G55" s="65"/>
      <c r="H55" s="65"/>
      <c r="I55" s="65"/>
      <c r="J55" s="65"/>
      <c r="K55" s="62"/>
      <c r="L55" s="62">
        <f t="shared" si="2"/>
        <v>12.5</v>
      </c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6"/>
      <c r="AD55" s="66"/>
      <c r="AE55" s="66"/>
      <c r="AF55" s="66"/>
      <c r="AH55" s="68"/>
    </row>
    <row r="56" spans="1:34" s="67" customFormat="1" ht="15.75" x14ac:dyDescent="0.25">
      <c r="A56" s="62"/>
      <c r="B56" s="63" t="s">
        <v>57</v>
      </c>
      <c r="C56" s="64" t="s">
        <v>58</v>
      </c>
      <c r="D56" s="65"/>
      <c r="E56" s="65"/>
      <c r="F56" s="65"/>
      <c r="G56" s="65"/>
      <c r="H56" s="65"/>
      <c r="I56" s="65"/>
      <c r="J56" s="65"/>
      <c r="K56" s="62"/>
      <c r="L56" s="62">
        <f t="shared" si="2"/>
        <v>18.75</v>
      </c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6"/>
      <c r="AD56" s="66"/>
      <c r="AE56" s="66"/>
      <c r="AF56" s="66"/>
      <c r="AH56" s="68"/>
    </row>
    <row r="57" spans="1:34" s="67" customFormat="1" ht="15.75" x14ac:dyDescent="0.25">
      <c r="A57" s="62"/>
      <c r="B57" s="63" t="s">
        <v>60</v>
      </c>
      <c r="C57" s="64" t="s">
        <v>61</v>
      </c>
      <c r="D57" s="65"/>
      <c r="E57" s="65"/>
      <c r="F57" s="65"/>
      <c r="G57" s="65"/>
      <c r="H57" s="65"/>
      <c r="I57" s="65"/>
      <c r="J57" s="65"/>
      <c r="K57" s="62"/>
      <c r="L57" s="62">
        <f t="shared" si="2"/>
        <v>62.5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6"/>
      <c r="AD57" s="66"/>
      <c r="AE57" s="66"/>
      <c r="AF57" s="66"/>
      <c r="AH57" s="68"/>
    </row>
    <row r="58" spans="1:34" s="67" customFormat="1" ht="15.75" x14ac:dyDescent="0.25">
      <c r="B58" s="63" t="s">
        <v>62</v>
      </c>
      <c r="C58" s="64" t="s">
        <v>63</v>
      </c>
      <c r="D58" s="69"/>
      <c r="E58" s="69"/>
      <c r="F58" s="69"/>
      <c r="G58" s="69"/>
      <c r="H58" s="69"/>
      <c r="I58" s="69"/>
      <c r="J58" s="69"/>
      <c r="L58" s="62">
        <f t="shared" si="2"/>
        <v>37.5</v>
      </c>
      <c r="Q58" s="70"/>
      <c r="R58" s="70"/>
      <c r="X58" s="66"/>
      <c r="Y58" s="66"/>
      <c r="Z58" s="66"/>
      <c r="AA58" s="66"/>
      <c r="AB58" s="66"/>
      <c r="AC58" s="66"/>
      <c r="AD58" s="66"/>
      <c r="AE58" s="66"/>
      <c r="AF58" s="66"/>
      <c r="AH58" s="68"/>
    </row>
    <row r="59" spans="1:34" s="67" customFormat="1" ht="15.75" x14ac:dyDescent="0.25">
      <c r="B59" s="63" t="s">
        <v>64</v>
      </c>
      <c r="C59" s="64" t="s">
        <v>65</v>
      </c>
      <c r="D59" s="69"/>
      <c r="E59" s="69"/>
      <c r="F59" s="69"/>
      <c r="G59" s="69"/>
      <c r="H59" s="69"/>
      <c r="I59" s="69"/>
      <c r="J59" s="69"/>
      <c r="L59" s="62">
        <f t="shared" si="2"/>
        <v>0</v>
      </c>
      <c r="Q59" s="70"/>
      <c r="R59" s="70"/>
      <c r="X59" s="66"/>
      <c r="Y59" s="66"/>
      <c r="Z59" s="66"/>
      <c r="AA59" s="66"/>
      <c r="AB59" s="66"/>
      <c r="AC59" s="66"/>
      <c r="AD59" s="66"/>
      <c r="AE59" s="66"/>
      <c r="AF59" s="66"/>
      <c r="AH59" s="68"/>
    </row>
    <row r="60" spans="1:34" s="67" customFormat="1" ht="15.75" x14ac:dyDescent="0.25">
      <c r="B60" s="63" t="s">
        <v>67</v>
      </c>
      <c r="C60" s="64" t="s">
        <v>68</v>
      </c>
      <c r="D60" s="69"/>
      <c r="E60" s="69"/>
      <c r="F60" s="69"/>
      <c r="G60" s="69"/>
      <c r="H60" s="69"/>
      <c r="I60" s="69"/>
      <c r="J60" s="69"/>
      <c r="L60" s="62">
        <f t="shared" si="2"/>
        <v>0</v>
      </c>
      <c r="Q60" s="70"/>
      <c r="R60" s="70"/>
      <c r="X60" s="66"/>
      <c r="Y60" s="66"/>
      <c r="Z60" s="66"/>
      <c r="AA60" s="66"/>
      <c r="AB60" s="66"/>
      <c r="AC60" s="66"/>
      <c r="AD60" s="66"/>
      <c r="AE60" s="66"/>
      <c r="AF60" s="66"/>
      <c r="AH60" s="68"/>
    </row>
    <row r="61" spans="1:34" s="67" customFormat="1" ht="15.75" x14ac:dyDescent="0.25">
      <c r="B61" s="63" t="s">
        <v>69</v>
      </c>
      <c r="C61" s="64" t="s">
        <v>70</v>
      </c>
      <c r="D61" s="69"/>
      <c r="E61" s="69"/>
      <c r="F61" s="69"/>
      <c r="G61" s="69"/>
      <c r="H61" s="69"/>
      <c r="I61" s="69"/>
      <c r="J61" s="69"/>
      <c r="L61" s="62">
        <f t="shared" si="2"/>
        <v>12.5</v>
      </c>
      <c r="Q61" s="70"/>
      <c r="R61" s="70"/>
      <c r="X61" s="66"/>
      <c r="Y61" s="66"/>
      <c r="Z61" s="66"/>
      <c r="AA61" s="66"/>
      <c r="AB61" s="66"/>
      <c r="AC61" s="66"/>
      <c r="AD61" s="66"/>
      <c r="AE61" s="66"/>
      <c r="AF61" s="66"/>
      <c r="AH61" s="68"/>
    </row>
    <row r="62" spans="1:34" s="67" customFormat="1" ht="15.75" x14ac:dyDescent="0.25">
      <c r="B62" s="63" t="s">
        <v>71</v>
      </c>
      <c r="C62" s="64" t="s">
        <v>72</v>
      </c>
      <c r="D62" s="69"/>
      <c r="E62" s="69"/>
      <c r="F62" s="69"/>
      <c r="G62" s="69"/>
      <c r="H62" s="69"/>
      <c r="I62" s="69"/>
      <c r="J62" s="69"/>
      <c r="L62" s="62">
        <f t="shared" si="2"/>
        <v>12.5</v>
      </c>
      <c r="Q62" s="70"/>
      <c r="R62" s="70"/>
      <c r="X62" s="66"/>
      <c r="Y62" s="66"/>
      <c r="Z62" s="66"/>
      <c r="AA62" s="66"/>
      <c r="AB62" s="66"/>
      <c r="AC62" s="66"/>
      <c r="AD62" s="66"/>
      <c r="AE62" s="66"/>
      <c r="AF62" s="66"/>
      <c r="AH62" s="68"/>
    </row>
    <row r="63" spans="1:34" s="67" customFormat="1" ht="15.75" x14ac:dyDescent="0.25">
      <c r="B63" s="63" t="s">
        <v>74</v>
      </c>
      <c r="C63" s="64" t="s">
        <v>75</v>
      </c>
      <c r="D63" s="69"/>
      <c r="E63" s="69"/>
      <c r="F63" s="69"/>
      <c r="G63" s="69"/>
      <c r="H63" s="69"/>
      <c r="I63" s="69"/>
      <c r="J63" s="69"/>
      <c r="L63" s="62">
        <f t="shared" si="2"/>
        <v>12.5</v>
      </c>
      <c r="Q63" s="70"/>
      <c r="R63" s="70"/>
      <c r="X63" s="66"/>
      <c r="Y63" s="66"/>
      <c r="Z63" s="66"/>
      <c r="AA63" s="66"/>
      <c r="AB63" s="66"/>
      <c r="AC63" s="66"/>
      <c r="AD63" s="66"/>
      <c r="AE63" s="66"/>
      <c r="AF63" s="66"/>
      <c r="AH63" s="68"/>
    </row>
    <row r="64" spans="1:34" s="67" customFormat="1" ht="15.75" x14ac:dyDescent="0.25">
      <c r="B64" s="63" t="s">
        <v>76</v>
      </c>
      <c r="C64" s="64" t="s">
        <v>77</v>
      </c>
      <c r="D64" s="69"/>
      <c r="E64" s="69"/>
      <c r="F64" s="69"/>
      <c r="G64" s="69"/>
      <c r="H64" s="69"/>
      <c r="I64" s="69"/>
      <c r="J64" s="69"/>
      <c r="L64" s="62">
        <f t="shared" si="2"/>
        <v>12.5</v>
      </c>
      <c r="Q64" s="70"/>
      <c r="R64" s="70"/>
      <c r="X64" s="66"/>
      <c r="Y64" s="66"/>
      <c r="Z64" s="66"/>
      <c r="AA64" s="66"/>
      <c r="AB64" s="66"/>
      <c r="AC64" s="66"/>
      <c r="AD64" s="66"/>
      <c r="AE64" s="66"/>
      <c r="AF64" s="66"/>
      <c r="AH64" s="68"/>
    </row>
    <row r="65" spans="2:34" s="67" customFormat="1" ht="15.75" x14ac:dyDescent="0.25">
      <c r="B65" s="63" t="s">
        <v>78</v>
      </c>
      <c r="C65" s="64" t="s">
        <v>79</v>
      </c>
      <c r="D65" s="69"/>
      <c r="E65" s="69"/>
      <c r="F65" s="69"/>
      <c r="G65" s="69"/>
      <c r="H65" s="69"/>
      <c r="I65" s="69"/>
      <c r="J65" s="69"/>
      <c r="L65" s="62">
        <f t="shared" si="2"/>
        <v>12.5</v>
      </c>
      <c r="Q65" s="70"/>
      <c r="R65" s="70"/>
      <c r="X65" s="66"/>
      <c r="Y65" s="66"/>
      <c r="Z65" s="66"/>
      <c r="AA65" s="66"/>
      <c r="AB65" s="66"/>
      <c r="AC65" s="66"/>
      <c r="AD65" s="66"/>
      <c r="AE65" s="66"/>
      <c r="AF65" s="66"/>
      <c r="AH65" s="68"/>
    </row>
    <row r="66" spans="2:34" s="67" customFormat="1" ht="15.75" x14ac:dyDescent="0.25">
      <c r="B66" s="63" t="s">
        <v>80</v>
      </c>
      <c r="C66" s="64" t="s">
        <v>81</v>
      </c>
      <c r="D66" s="69"/>
      <c r="E66" s="69"/>
      <c r="F66" s="69"/>
      <c r="G66" s="69"/>
      <c r="H66" s="69"/>
      <c r="I66" s="69"/>
      <c r="J66" s="69"/>
      <c r="L66" s="62">
        <f t="shared" si="2"/>
        <v>18.75</v>
      </c>
      <c r="Q66" s="70"/>
      <c r="R66" s="70"/>
      <c r="X66" s="66"/>
      <c r="Y66" s="66"/>
      <c r="Z66" s="66"/>
      <c r="AA66" s="66"/>
      <c r="AB66" s="66"/>
      <c r="AC66" s="66"/>
      <c r="AD66" s="66"/>
      <c r="AE66" s="66"/>
      <c r="AF66" s="66"/>
      <c r="AH66" s="68"/>
    </row>
    <row r="67" spans="2:34" s="67" customFormat="1" ht="15.75" x14ac:dyDescent="0.25">
      <c r="B67" s="63" t="s">
        <v>82</v>
      </c>
      <c r="C67" s="64" t="s">
        <v>83</v>
      </c>
      <c r="D67" s="69"/>
      <c r="E67" s="69"/>
      <c r="F67" s="69"/>
      <c r="G67" s="69"/>
      <c r="H67" s="69"/>
      <c r="I67" s="69"/>
      <c r="J67" s="69"/>
      <c r="L67" s="62">
        <f t="shared" si="2"/>
        <v>12.5</v>
      </c>
      <c r="Q67" s="70"/>
      <c r="R67" s="70"/>
      <c r="X67" s="66"/>
      <c r="Y67" s="66"/>
      <c r="Z67" s="66"/>
      <c r="AA67" s="66"/>
      <c r="AB67" s="66"/>
      <c r="AC67" s="66"/>
      <c r="AD67" s="66"/>
      <c r="AE67" s="66"/>
      <c r="AF67" s="66"/>
      <c r="AH67" s="68"/>
    </row>
    <row r="68" spans="2:34" s="67" customFormat="1" ht="15.75" x14ac:dyDescent="0.25">
      <c r="B68" s="63" t="s">
        <v>85</v>
      </c>
      <c r="C68" s="64" t="s">
        <v>86</v>
      </c>
      <c r="D68" s="69"/>
      <c r="E68" s="69"/>
      <c r="F68" s="69"/>
      <c r="G68" s="69"/>
      <c r="H68" s="69"/>
      <c r="I68" s="69"/>
      <c r="J68" s="69"/>
      <c r="L68" s="62">
        <f t="shared" si="2"/>
        <v>0</v>
      </c>
      <c r="Q68" s="70"/>
      <c r="R68" s="70"/>
      <c r="X68" s="66"/>
      <c r="Y68" s="66"/>
      <c r="Z68" s="66"/>
      <c r="AA68" s="66"/>
      <c r="AB68" s="66"/>
      <c r="AC68" s="66"/>
      <c r="AD68" s="66"/>
      <c r="AE68" s="66"/>
      <c r="AF68" s="66"/>
      <c r="AH68" s="68"/>
    </row>
    <row r="69" spans="2:34" s="67" customFormat="1" ht="15.75" x14ac:dyDescent="0.25">
      <c r="B69" s="63" t="s">
        <v>87</v>
      </c>
      <c r="C69" s="64" t="s">
        <v>88</v>
      </c>
      <c r="D69" s="69"/>
      <c r="E69" s="69"/>
      <c r="F69" s="69"/>
      <c r="G69" s="69"/>
      <c r="H69" s="69"/>
      <c r="I69" s="69"/>
      <c r="J69" s="69"/>
      <c r="L69" s="62">
        <f t="shared" si="2"/>
        <v>43.75</v>
      </c>
      <c r="Q69" s="70"/>
      <c r="R69" s="70"/>
      <c r="X69" s="66"/>
      <c r="Y69" s="66"/>
      <c r="Z69" s="66"/>
      <c r="AA69" s="66"/>
      <c r="AB69" s="66"/>
      <c r="AC69" s="66"/>
      <c r="AD69" s="66"/>
      <c r="AE69" s="66"/>
      <c r="AF69" s="66"/>
      <c r="AH69" s="68"/>
    </row>
    <row r="70" spans="2:34" s="67" customFormat="1" ht="15.75" x14ac:dyDescent="0.25">
      <c r="B70" s="63" t="s">
        <v>89</v>
      </c>
      <c r="C70" s="64" t="s">
        <v>90</v>
      </c>
      <c r="D70" s="69"/>
      <c r="E70" s="69"/>
      <c r="F70" s="69"/>
      <c r="G70" s="69"/>
      <c r="H70" s="69"/>
      <c r="I70" s="69"/>
      <c r="J70" s="69"/>
      <c r="L70" s="62">
        <f t="shared" si="2"/>
        <v>50</v>
      </c>
      <c r="Q70" s="70"/>
      <c r="R70" s="70"/>
      <c r="X70" s="66"/>
      <c r="Y70" s="66"/>
      <c r="Z70" s="66"/>
      <c r="AA70" s="66"/>
      <c r="AB70" s="66"/>
      <c r="AC70" s="66"/>
      <c r="AD70" s="66"/>
      <c r="AE70" s="66"/>
      <c r="AF70" s="66"/>
      <c r="AH70" s="68"/>
    </row>
    <row r="71" spans="2:34" s="67" customFormat="1" ht="15.75" x14ac:dyDescent="0.25">
      <c r="B71" s="63" t="s">
        <v>92</v>
      </c>
      <c r="C71" s="64" t="s">
        <v>93</v>
      </c>
      <c r="D71" s="69"/>
      <c r="E71" s="69"/>
      <c r="F71" s="69"/>
      <c r="G71" s="69"/>
      <c r="H71" s="69"/>
      <c r="I71" s="69"/>
      <c r="J71" s="69"/>
      <c r="L71" s="62">
        <f t="shared" si="2"/>
        <v>87.5</v>
      </c>
      <c r="Q71" s="70"/>
      <c r="R71" s="70"/>
      <c r="X71" s="66"/>
      <c r="Y71" s="66"/>
      <c r="Z71" s="66"/>
      <c r="AA71" s="66"/>
      <c r="AB71" s="66"/>
      <c r="AC71" s="66"/>
      <c r="AD71" s="66"/>
      <c r="AE71" s="66"/>
      <c r="AF71" s="66"/>
      <c r="AH71" s="68"/>
    </row>
    <row r="72" spans="2:34" s="67" customFormat="1" ht="15.75" x14ac:dyDescent="0.25">
      <c r="B72" s="63" t="s">
        <v>94</v>
      </c>
      <c r="C72" s="64" t="s">
        <v>95</v>
      </c>
      <c r="D72" s="69"/>
      <c r="E72" s="69"/>
      <c r="F72" s="69"/>
      <c r="G72" s="69"/>
      <c r="H72" s="69"/>
      <c r="I72" s="69"/>
      <c r="J72" s="69"/>
      <c r="L72" s="62">
        <f t="shared" si="2"/>
        <v>18.75</v>
      </c>
      <c r="Q72" s="70"/>
      <c r="R72" s="70"/>
      <c r="X72" s="66"/>
      <c r="Y72" s="66"/>
      <c r="Z72" s="66"/>
      <c r="AA72" s="66"/>
      <c r="AB72" s="66"/>
      <c r="AC72" s="66"/>
      <c r="AD72" s="66"/>
      <c r="AE72" s="66"/>
      <c r="AF72" s="66"/>
      <c r="AH72" s="68"/>
    </row>
    <row r="73" spans="2:34" s="67" customFormat="1" ht="15.75" x14ac:dyDescent="0.25">
      <c r="B73" s="63" t="s">
        <v>96</v>
      </c>
      <c r="C73" s="64" t="s">
        <v>97</v>
      </c>
      <c r="D73" s="69"/>
      <c r="E73" s="69"/>
      <c r="F73" s="69"/>
      <c r="G73" s="69"/>
      <c r="H73" s="69"/>
      <c r="I73" s="69"/>
      <c r="J73" s="69"/>
      <c r="L73" s="62">
        <f t="shared" si="2"/>
        <v>12.5</v>
      </c>
      <c r="Q73" s="70"/>
      <c r="R73" s="70"/>
      <c r="X73" s="66"/>
      <c r="Y73" s="66"/>
      <c r="Z73" s="66"/>
      <c r="AA73" s="66"/>
      <c r="AB73" s="66"/>
      <c r="AC73" s="66"/>
      <c r="AD73" s="66"/>
      <c r="AE73" s="66"/>
      <c r="AF73" s="66"/>
      <c r="AH73" s="68"/>
    </row>
    <row r="74" spans="2:34" s="67" customFormat="1" ht="15.75" x14ac:dyDescent="0.25">
      <c r="B74" s="63" t="s">
        <v>99</v>
      </c>
      <c r="C74" s="64" t="s">
        <v>140</v>
      </c>
      <c r="D74" s="69"/>
      <c r="E74" s="69"/>
      <c r="F74" s="69"/>
      <c r="G74" s="69"/>
      <c r="H74" s="69"/>
      <c r="I74" s="69"/>
      <c r="J74" s="69"/>
      <c r="L74" s="62">
        <f t="shared" si="2"/>
        <v>56.25</v>
      </c>
      <c r="Q74" s="70"/>
      <c r="R74" s="70"/>
      <c r="X74" s="66"/>
      <c r="Y74" s="66"/>
      <c r="Z74" s="66"/>
      <c r="AA74" s="66"/>
      <c r="AB74" s="66"/>
      <c r="AC74" s="66"/>
      <c r="AD74" s="66"/>
      <c r="AE74" s="66"/>
      <c r="AF74" s="66"/>
      <c r="AH74" s="68"/>
    </row>
    <row r="75" spans="2:34" s="67" customFormat="1" ht="15.75" x14ac:dyDescent="0.25">
      <c r="B75" s="63" t="s">
        <v>101</v>
      </c>
      <c r="C75" s="64" t="s">
        <v>102</v>
      </c>
      <c r="D75" s="69"/>
      <c r="E75" s="69"/>
      <c r="F75" s="69"/>
      <c r="G75" s="69"/>
      <c r="H75" s="69"/>
      <c r="I75" s="69"/>
      <c r="J75" s="69"/>
      <c r="L75" s="62">
        <f t="shared" si="2"/>
        <v>25</v>
      </c>
      <c r="Q75" s="70"/>
      <c r="R75" s="70"/>
      <c r="X75" s="66"/>
      <c r="Y75" s="66"/>
      <c r="Z75" s="66"/>
      <c r="AA75" s="66"/>
      <c r="AB75" s="66"/>
      <c r="AC75" s="66"/>
      <c r="AD75" s="66"/>
      <c r="AE75" s="66"/>
      <c r="AF75" s="66"/>
      <c r="AH75" s="68"/>
    </row>
    <row r="76" spans="2:34" s="67" customFormat="1" ht="15.75" x14ac:dyDescent="0.25">
      <c r="B76" s="63" t="s">
        <v>103</v>
      </c>
      <c r="C76" s="64" t="s">
        <v>104</v>
      </c>
      <c r="D76" s="69"/>
      <c r="E76" s="69"/>
      <c r="F76" s="69"/>
      <c r="G76" s="69"/>
      <c r="H76" s="69"/>
      <c r="I76" s="69"/>
      <c r="J76" s="69"/>
      <c r="L76" s="62">
        <f t="shared" si="2"/>
        <v>12.5</v>
      </c>
      <c r="Q76" s="70"/>
      <c r="R76" s="70"/>
      <c r="X76" s="66"/>
      <c r="Y76" s="66"/>
      <c r="Z76" s="66"/>
      <c r="AA76" s="66"/>
      <c r="AB76" s="66"/>
      <c r="AC76" s="66"/>
      <c r="AD76" s="66"/>
      <c r="AE76" s="66"/>
      <c r="AF76" s="66"/>
      <c r="AH76" s="68"/>
    </row>
    <row r="77" spans="2:34" s="67" customFormat="1" ht="15.75" x14ac:dyDescent="0.25">
      <c r="B77" s="63" t="s">
        <v>105</v>
      </c>
      <c r="C77" s="64" t="s">
        <v>106</v>
      </c>
      <c r="D77" s="69"/>
      <c r="E77" s="69"/>
      <c r="F77" s="69"/>
      <c r="G77" s="69"/>
      <c r="H77" s="69"/>
      <c r="I77" s="69"/>
      <c r="J77" s="69"/>
      <c r="L77" s="62">
        <f t="shared" si="2"/>
        <v>0</v>
      </c>
      <c r="Q77" s="70"/>
      <c r="R77" s="70"/>
      <c r="X77" s="66"/>
      <c r="Y77" s="66"/>
      <c r="Z77" s="66"/>
      <c r="AA77" s="66"/>
      <c r="AB77" s="66"/>
      <c r="AC77" s="66"/>
      <c r="AD77" s="66"/>
      <c r="AE77" s="66"/>
      <c r="AF77" s="66"/>
      <c r="AH77" s="68"/>
    </row>
    <row r="78" spans="2:34" s="67" customFormat="1" ht="15.75" x14ac:dyDescent="0.25">
      <c r="B78" s="63" t="s">
        <v>107</v>
      </c>
      <c r="C78" s="64" t="s">
        <v>108</v>
      </c>
      <c r="D78" s="69"/>
      <c r="E78" s="69"/>
      <c r="F78" s="69"/>
      <c r="G78" s="69"/>
      <c r="H78" s="69"/>
      <c r="I78" s="69"/>
      <c r="J78" s="69"/>
      <c r="L78" s="62">
        <f t="shared" si="2"/>
        <v>0</v>
      </c>
      <c r="Q78" s="70"/>
      <c r="R78" s="70"/>
      <c r="X78" s="66"/>
      <c r="Y78" s="66"/>
      <c r="Z78" s="66"/>
      <c r="AA78" s="66"/>
      <c r="AB78" s="66"/>
      <c r="AC78" s="66"/>
      <c r="AD78" s="66"/>
      <c r="AE78" s="66"/>
      <c r="AF78" s="66"/>
      <c r="AH78" s="68"/>
    </row>
    <row r="79" spans="2:34" s="58" customFormat="1" x14ac:dyDescent="0.25">
      <c r="B79" s="61"/>
      <c r="C79" s="61"/>
      <c r="D79" s="61"/>
      <c r="E79" s="61"/>
      <c r="F79" s="61"/>
      <c r="G79" s="61"/>
      <c r="H79" s="61"/>
      <c r="I79" s="61"/>
      <c r="J79" s="61"/>
      <c r="Q79" s="60"/>
      <c r="R79" s="60"/>
      <c r="X79" s="48"/>
      <c r="Y79" s="48"/>
      <c r="Z79" s="48"/>
      <c r="AA79" s="48"/>
      <c r="AB79" s="48"/>
      <c r="AC79" s="48"/>
      <c r="AD79" s="48"/>
      <c r="AE79" s="48"/>
      <c r="AF79" s="48"/>
      <c r="AH79" s="59"/>
    </row>
  </sheetData>
  <mergeCells count="8">
    <mergeCell ref="M11:S11"/>
    <mergeCell ref="M12:S12"/>
    <mergeCell ref="M6:S6"/>
    <mergeCell ref="M5:S5"/>
    <mergeCell ref="M7:S7"/>
    <mergeCell ref="M8:S8"/>
    <mergeCell ref="M9:S9"/>
    <mergeCell ref="M10:S10"/>
  </mergeCells>
  <phoneticPr fontId="26" type="noConversion"/>
  <conditionalFormatting sqref="L51:L78">
    <cfRule type="cellIs" dxfId="3" priority="1" operator="greaterThan">
      <formula>20</formula>
    </cfRule>
  </conditionalFormatting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Matrice AP1</vt:lpstr>
      <vt:lpstr>Matrice AP2</vt:lpstr>
      <vt:lpstr>Matrice AP3</vt:lpstr>
      <vt:lpstr>Matrice AP4</vt:lpstr>
      <vt:lpstr>Matrice AP5</vt:lpstr>
      <vt:lpstr>Matrice AP6</vt:lpstr>
      <vt:lpstr>Matrice AP7</vt:lpstr>
      <vt:lpstr>Matrice AP8</vt:lpstr>
      <vt:lpstr>Graphe des taches</vt:lpstr>
      <vt:lpstr>Graphe des compétences</vt:lpstr>
      <vt:lpstr>PLAN DE FORMATION</vt:lpstr>
      <vt:lpstr>'Matrice AP1'!Zone_d_impression</vt:lpstr>
      <vt:lpstr>'Matrice AP2'!Zone_d_impression</vt:lpstr>
      <vt:lpstr>'Matrice AP3'!Zone_d_impression</vt:lpstr>
      <vt:lpstr>'Matrice AP4'!Zone_d_impression</vt:lpstr>
      <vt:lpstr>'Matrice AP5'!Zone_d_impression</vt:lpstr>
      <vt:lpstr>'Matrice AP6'!Zone_d_impression</vt:lpstr>
      <vt:lpstr>'Matrice AP7'!Zone_d_impression</vt:lpstr>
      <vt:lpstr>'Matrice AP8'!Zone_d_impression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witte</dc:creator>
  <cp:lastModifiedBy>jp witte</cp:lastModifiedBy>
  <dcterms:created xsi:type="dcterms:W3CDTF">2015-06-05T18:19:34Z</dcterms:created>
  <dcterms:modified xsi:type="dcterms:W3CDTF">2020-01-05T08:54:48Z</dcterms:modified>
</cp:coreProperties>
</file>